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615" windowHeight="8745" tabRatio="865"/>
  </bookViews>
  <sheets>
    <sheet name="Участники" sheetId="9" r:id="rId1"/>
    <sheet name="список" sheetId="15" r:id="rId2"/>
    <sheet name="игры" sheetId="17" r:id="rId3"/>
    <sheet name="сетка" sheetId="16" r:id="rId4"/>
    <sheet name="доп список" sheetId="8" r:id="rId5"/>
    <sheet name="доп сетка" sheetId="12" r:id="rId6"/>
    <sheet name="доп игры" sheetId="11" r:id="rId7"/>
  </sheets>
  <definedNames>
    <definedName name="_xlnm._FilterDatabase" localSheetId="6" hidden="1">'доп игры'!$A$1:$R$33</definedName>
    <definedName name="_xlnm._FilterDatabase" localSheetId="4" hidden="1">'доп список'!$A$1:$C$80</definedName>
    <definedName name="_xlnm._FilterDatabase" localSheetId="2" hidden="1">игры!$A$1:$R$33</definedName>
    <definedName name="_xlnm._FilterDatabase" localSheetId="0" hidden="1">Участники!$A$1:$D$29</definedName>
  </definedNames>
  <calcPr calcId="125725"/>
</workbook>
</file>

<file path=xl/calcChain.xml><?xml version="1.0" encoding="utf-8"?>
<calcChain xmlns="http://schemas.openxmlformats.org/spreadsheetml/2006/main">
  <c r="C37" i="16"/>
  <c r="R33" i="17" l="1"/>
  <c r="N33"/>
  <c r="M33"/>
  <c r="L33"/>
  <c r="R32"/>
  <c r="N32"/>
  <c r="M32"/>
  <c r="L32"/>
  <c r="R31"/>
  <c r="N31"/>
  <c r="M31"/>
  <c r="L31"/>
  <c r="R30"/>
  <c r="N30"/>
  <c r="M30"/>
  <c r="L30"/>
  <c r="R29"/>
  <c r="AB29" i="16" s="1"/>
  <c r="N29" i="17"/>
  <c r="M29"/>
  <c r="L29"/>
  <c r="R28"/>
  <c r="AB28" i="16" s="1"/>
  <c r="N28" i="17"/>
  <c r="M28"/>
  <c r="L28"/>
  <c r="R27"/>
  <c r="R35" i="16" s="1"/>
  <c r="N27" i="17"/>
  <c r="M27"/>
  <c r="L27"/>
  <c r="R26"/>
  <c r="R34" i="16" s="1"/>
  <c r="N26" i="17"/>
  <c r="M26"/>
  <c r="L26"/>
  <c r="R25"/>
  <c r="N25"/>
  <c r="M25"/>
  <c r="L25"/>
  <c r="R24"/>
  <c r="N24"/>
  <c r="M24"/>
  <c r="L24"/>
  <c r="R23"/>
  <c r="N23"/>
  <c r="M23"/>
  <c r="L23"/>
  <c r="R22"/>
  <c r="N22"/>
  <c r="M22"/>
  <c r="L22"/>
  <c r="R21"/>
  <c r="AB55" i="16" s="1"/>
  <c r="N21" i="17"/>
  <c r="M21"/>
  <c r="L21"/>
  <c r="R20"/>
  <c r="AB54" i="16" s="1"/>
  <c r="N20" i="17"/>
  <c r="M20"/>
  <c r="L20"/>
  <c r="R19"/>
  <c r="AG12" i="16" s="1"/>
  <c r="N19" i="17"/>
  <c r="M19"/>
  <c r="L19"/>
  <c r="R18"/>
  <c r="AG11" i="16" s="1"/>
  <c r="N18" i="17"/>
  <c r="M18"/>
  <c r="L18"/>
  <c r="R17"/>
  <c r="M51" i="16" s="1"/>
  <c r="N17" i="17"/>
  <c r="M17"/>
  <c r="L17"/>
  <c r="R16"/>
  <c r="M50" i="16" s="1"/>
  <c r="N16" i="17"/>
  <c r="M16"/>
  <c r="L16"/>
  <c r="R15"/>
  <c r="M19" i="16" s="1"/>
  <c r="N15" i="17"/>
  <c r="M15"/>
  <c r="L15"/>
  <c r="R14"/>
  <c r="M18" i="16" s="1"/>
  <c r="N14" i="17"/>
  <c r="M14"/>
  <c r="L14"/>
  <c r="R13"/>
  <c r="AB16" i="16" s="1"/>
  <c r="N13" i="17"/>
  <c r="M13"/>
  <c r="L13"/>
  <c r="R12"/>
  <c r="AB15" i="16" s="1"/>
  <c r="N12" i="17"/>
  <c r="M12"/>
  <c r="L12"/>
  <c r="R11"/>
  <c r="AB8" i="16" s="1"/>
  <c r="N11" i="17"/>
  <c r="M11"/>
  <c r="L11"/>
  <c r="R10"/>
  <c r="AB7" i="16" s="1"/>
  <c r="N10" i="17"/>
  <c r="M10"/>
  <c r="L10"/>
  <c r="R9"/>
  <c r="H59" i="16" s="1"/>
  <c r="N9" i="17"/>
  <c r="M9"/>
  <c r="L9"/>
  <c r="R8"/>
  <c r="H58" i="16" s="1"/>
  <c r="N8" i="17"/>
  <c r="M8"/>
  <c r="L8"/>
  <c r="R7"/>
  <c r="H43" i="16" s="1"/>
  <c r="N7" i="17"/>
  <c r="M7"/>
  <c r="L7"/>
  <c r="R6"/>
  <c r="H42" i="16" s="1"/>
  <c r="N6" i="17"/>
  <c r="M6"/>
  <c r="L6"/>
  <c r="R5"/>
  <c r="H27" i="16" s="1"/>
  <c r="N5" i="17"/>
  <c r="M5"/>
  <c r="L5"/>
  <c r="R4"/>
  <c r="H26" i="16" s="1"/>
  <c r="N4" i="17"/>
  <c r="M4"/>
  <c r="L4"/>
  <c r="R3"/>
  <c r="H11" i="16" s="1"/>
  <c r="N3" i="17"/>
  <c r="M3"/>
  <c r="L3"/>
  <c r="R2"/>
  <c r="H10" i="16" s="1"/>
  <c r="N2" i="17"/>
  <c r="M2"/>
  <c r="L2"/>
  <c r="C64" i="16"/>
  <c r="E9" i="17" s="1"/>
  <c r="C61" i="16"/>
  <c r="C9" i="17" s="1"/>
  <c r="C56" i="16"/>
  <c r="E8" i="17" s="1"/>
  <c r="C53" i="16"/>
  <c r="C8" i="17" s="1"/>
  <c r="C48" i="16"/>
  <c r="E7" i="17" s="1"/>
  <c r="C45" i="16"/>
  <c r="C7" i="17" s="1"/>
  <c r="C40" i="16"/>
  <c r="E6" i="17" s="1"/>
  <c r="C6"/>
  <c r="C32" i="16"/>
  <c r="E5" i="17" s="1"/>
  <c r="C29" i="16"/>
  <c r="C5" i="17" s="1"/>
  <c r="C24" i="16"/>
  <c r="E4" i="17" s="1"/>
  <c r="C21" i="16"/>
  <c r="C4" i="17" s="1"/>
  <c r="C16" i="16"/>
  <c r="E3" i="17" s="1"/>
  <c r="C13" i="16"/>
  <c r="C3" i="17" s="1"/>
  <c r="C8" i="16"/>
  <c r="E2" i="17" s="1"/>
  <c r="C5" i="16"/>
  <c r="C2" i="17" s="1"/>
  <c r="N33" i="11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O10" s="1"/>
  <c r="N9"/>
  <c r="M9"/>
  <c r="L9"/>
  <c r="N8"/>
  <c r="M8"/>
  <c r="L8"/>
  <c r="N7"/>
  <c r="M7"/>
  <c r="L7"/>
  <c r="N6"/>
  <c r="M6"/>
  <c r="L6"/>
  <c r="O6" s="1"/>
  <c r="N5"/>
  <c r="M5"/>
  <c r="L5"/>
  <c r="N4"/>
  <c r="M4"/>
  <c r="L4"/>
  <c r="N3"/>
  <c r="M3"/>
  <c r="L3"/>
  <c r="N2"/>
  <c r="M2"/>
  <c r="L2"/>
  <c r="C64" i="12"/>
  <c r="E9" i="11" s="1"/>
  <c r="C61" i="12"/>
  <c r="C9" i="11" s="1"/>
  <c r="C56" i="12"/>
  <c r="E8" i="11" s="1"/>
  <c r="C53" i="12"/>
  <c r="C8" i="11" s="1"/>
  <c r="C48" i="12"/>
  <c r="E7" i="11" s="1"/>
  <c r="C45" i="12"/>
  <c r="C7" i="11" s="1"/>
  <c r="C40" i="12"/>
  <c r="E6" i="11" s="1"/>
  <c r="C37" i="12"/>
  <c r="C6" i="11" s="1"/>
  <c r="C32" i="12"/>
  <c r="E5" i="11" s="1"/>
  <c r="C29" i="12"/>
  <c r="C5" i="11" s="1"/>
  <c r="C24" i="12"/>
  <c r="E4" i="11" s="1"/>
  <c r="C21" i="12"/>
  <c r="C4" i="11" s="1"/>
  <c r="C16" i="12"/>
  <c r="E3" i="11" s="1"/>
  <c r="C13" i="12"/>
  <c r="C3" i="11" s="1"/>
  <c r="C8" i="12"/>
  <c r="E2" i="11" s="1"/>
  <c r="C5" i="12"/>
  <c r="C2" i="11" s="1"/>
  <c r="R33"/>
  <c r="R32"/>
  <c r="R31"/>
  <c r="R30"/>
  <c r="R29"/>
  <c r="AB29" i="12" s="1"/>
  <c r="R28" i="11"/>
  <c r="AB28" i="12" s="1"/>
  <c r="R27" i="11"/>
  <c r="R35" i="12" s="1"/>
  <c r="R26" i="11"/>
  <c r="R34" i="12" s="1"/>
  <c r="R25" i="11"/>
  <c r="R24"/>
  <c r="R23"/>
  <c r="R22"/>
  <c r="R21"/>
  <c r="AB55" i="12" s="1"/>
  <c r="R20" i="11"/>
  <c r="AB54" i="12" s="1"/>
  <c r="R19" i="11"/>
  <c r="AG12" i="12" s="1"/>
  <c r="R18" i="11"/>
  <c r="AG11" i="12" s="1"/>
  <c r="R17" i="11"/>
  <c r="M51" i="12" s="1"/>
  <c r="R16" i="11"/>
  <c r="M50" i="12" s="1"/>
  <c r="R15" i="11"/>
  <c r="M19" i="12" s="1"/>
  <c r="R14" i="11"/>
  <c r="M18" i="12" s="1"/>
  <c r="R13" i="11"/>
  <c r="AB16" i="12" s="1"/>
  <c r="R12" i="11"/>
  <c r="AB15" i="12" s="1"/>
  <c r="R11" i="11"/>
  <c r="AB8" i="12" s="1"/>
  <c r="R10" i="11"/>
  <c r="AB7" i="12" s="1"/>
  <c r="R9" i="11"/>
  <c r="H59" i="12" s="1"/>
  <c r="R8" i="11"/>
  <c r="H58" i="12" s="1"/>
  <c r="R7" i="11"/>
  <c r="H43" i="12" s="1"/>
  <c r="R6" i="11"/>
  <c r="H42" i="12" s="1"/>
  <c r="R5" i="11"/>
  <c r="H27" i="12" s="1"/>
  <c r="R4" i="11"/>
  <c r="H26" i="12" s="1"/>
  <c r="R3" i="11"/>
  <c r="H11" i="12" s="1"/>
  <c r="R2" i="11"/>
  <c r="H10" i="12" s="1"/>
  <c r="O32" i="17" l="1"/>
  <c r="O33" i="11"/>
  <c r="P33" s="1"/>
  <c r="O9"/>
  <c r="Q9" s="1"/>
  <c r="W19" i="12" s="1"/>
  <c r="O13" i="11"/>
  <c r="O29"/>
  <c r="O11"/>
  <c r="O23"/>
  <c r="O12"/>
  <c r="O28"/>
  <c r="O32"/>
  <c r="O2" i="17"/>
  <c r="P2" s="1"/>
  <c r="H9" i="16" s="1"/>
  <c r="C14" i="17" s="1"/>
  <c r="O6"/>
  <c r="Q6" s="1"/>
  <c r="W12" i="16" s="1"/>
  <c r="C12" i="17" s="1"/>
  <c r="O13"/>
  <c r="O15"/>
  <c r="O29"/>
  <c r="O8"/>
  <c r="Q8" s="1"/>
  <c r="W16" i="16" s="1"/>
  <c r="C13" i="17" s="1"/>
  <c r="O18"/>
  <c r="O30"/>
  <c r="O31"/>
  <c r="O24"/>
  <c r="O25"/>
  <c r="O33"/>
  <c r="O28"/>
  <c r="O23"/>
  <c r="O22"/>
  <c r="O26"/>
  <c r="O27"/>
  <c r="O11"/>
  <c r="O21"/>
  <c r="O14"/>
  <c r="O19"/>
  <c r="O16"/>
  <c r="O10"/>
  <c r="O30" i="11"/>
  <c r="O31"/>
  <c r="O25"/>
  <c r="O24"/>
  <c r="O27"/>
  <c r="O20"/>
  <c r="O21"/>
  <c r="O26"/>
  <c r="O22"/>
  <c r="O19"/>
  <c r="O18"/>
  <c r="O17"/>
  <c r="O12" i="17"/>
  <c r="O17"/>
  <c r="O4"/>
  <c r="P4" s="1"/>
  <c r="H25" i="16" s="1"/>
  <c r="C15" i="17" s="1"/>
  <c r="O7"/>
  <c r="P7" s="1"/>
  <c r="O9"/>
  <c r="Q9" s="1"/>
  <c r="W19" i="16" s="1"/>
  <c r="E13" i="17" s="1"/>
  <c r="O20"/>
  <c r="O3"/>
  <c r="P3" s="1"/>
  <c r="H12" i="16" s="1"/>
  <c r="E14" i="17" s="1"/>
  <c r="O5"/>
  <c r="P5" s="1"/>
  <c r="H28" i="16" s="1"/>
  <c r="E15" i="17" s="1"/>
  <c r="Q2"/>
  <c r="W4" i="16" s="1"/>
  <c r="C10" i="17" s="1"/>
  <c r="O15" i="11"/>
  <c r="O16"/>
  <c r="O14"/>
  <c r="O8"/>
  <c r="Q8" s="1"/>
  <c r="W16" i="12" s="1"/>
  <c r="O7" i="11"/>
  <c r="O5"/>
  <c r="Q5" s="1"/>
  <c r="O4"/>
  <c r="O3"/>
  <c r="P5"/>
  <c r="P6"/>
  <c r="Q6"/>
  <c r="O2"/>
  <c r="Q2" s="1"/>
  <c r="H44" i="16" l="1"/>
  <c r="E16" i="17" s="1"/>
  <c r="P8"/>
  <c r="H57" i="16" s="1"/>
  <c r="C17" i="17" s="1"/>
  <c r="P9"/>
  <c r="H60" i="16" s="1"/>
  <c r="E17" i="17" s="1"/>
  <c r="Q7"/>
  <c r="W15" i="16" s="1"/>
  <c r="E12" i="17" s="1"/>
  <c r="Q5"/>
  <c r="W11" i="16" s="1"/>
  <c r="E11" i="17" s="1"/>
  <c r="Q33"/>
  <c r="AG38" i="16" s="1"/>
  <c r="Q33" i="11"/>
  <c r="P9"/>
  <c r="H60" i="12" s="1"/>
  <c r="P29" i="11"/>
  <c r="AB30" i="12" s="1"/>
  <c r="Q29" i="11"/>
  <c r="P6" i="17"/>
  <c r="H41" i="16" s="1"/>
  <c r="P17" i="17"/>
  <c r="M52" i="16" s="1"/>
  <c r="E27" i="17" s="1"/>
  <c r="Q17"/>
  <c r="W58" i="16" s="1"/>
  <c r="E21" i="17" s="1"/>
  <c r="Q4"/>
  <c r="W8" i="16" s="1"/>
  <c r="C11" i="17" s="1"/>
  <c r="Q3"/>
  <c r="W7" i="16" s="1"/>
  <c r="E10" i="17" s="1"/>
  <c r="E13" i="11"/>
  <c r="Q13" s="1"/>
  <c r="Q13" i="17"/>
  <c r="W32" i="16" s="1"/>
  <c r="E29" i="17" s="1"/>
  <c r="Q29" s="1"/>
  <c r="AB37" i="16" s="1"/>
  <c r="E33" i="17" s="1"/>
  <c r="C13" i="11"/>
  <c r="P13" s="1"/>
  <c r="AB17" i="12" s="1"/>
  <c r="P13" i="17"/>
  <c r="AB17" i="16" s="1"/>
  <c r="E19" i="17" s="1"/>
  <c r="H28" i="12"/>
  <c r="W12"/>
  <c r="W11"/>
  <c r="P8" i="11"/>
  <c r="H57" i="12" s="1"/>
  <c r="Q7" i="11"/>
  <c r="P7"/>
  <c r="H44" i="12" s="1"/>
  <c r="P4" i="11"/>
  <c r="Q4"/>
  <c r="P3"/>
  <c r="Q3"/>
  <c r="P2"/>
  <c r="H41" i="12"/>
  <c r="W4"/>
  <c r="C16" i="17" l="1"/>
  <c r="C16" i="11"/>
  <c r="P16" s="1"/>
  <c r="P16" i="17"/>
  <c r="M49" i="16" s="1"/>
  <c r="C27" i="17" s="1"/>
  <c r="Q27" s="1"/>
  <c r="R52" i="16" s="1"/>
  <c r="E31" i="17" s="1"/>
  <c r="E19" i="11"/>
  <c r="W8" i="12"/>
  <c r="E15" i="11"/>
  <c r="Q15" s="1"/>
  <c r="Q15" i="17"/>
  <c r="W54" i="16" s="1"/>
  <c r="E20" i="17" s="1"/>
  <c r="W32" i="12"/>
  <c r="E16" i="11"/>
  <c r="Q16" i="17"/>
  <c r="W55" i="16" s="1"/>
  <c r="C21" i="17" s="1"/>
  <c r="P21" s="1"/>
  <c r="AB56" i="16" s="1"/>
  <c r="E24" i="17" s="1"/>
  <c r="H12" i="12"/>
  <c r="W15"/>
  <c r="C12" i="11"/>
  <c r="Q12" s="1"/>
  <c r="Q12" i="17"/>
  <c r="W29" i="16" s="1"/>
  <c r="C29" i="17" s="1"/>
  <c r="P29" s="1"/>
  <c r="AB30" i="16" s="1"/>
  <c r="E32" i="17" s="1"/>
  <c r="Q32" s="1"/>
  <c r="AG36" i="16" s="1"/>
  <c r="E32" i="11"/>
  <c r="Q32" s="1"/>
  <c r="W7" i="12"/>
  <c r="E17" i="11"/>
  <c r="P17" s="1"/>
  <c r="M52" i="12" s="1"/>
  <c r="E27" i="11" s="1"/>
  <c r="C17"/>
  <c r="C10"/>
  <c r="Q10" i="17"/>
  <c r="W25" i="16" s="1"/>
  <c r="C28" i="17" s="1"/>
  <c r="Q28" s="1"/>
  <c r="AB34" i="16" s="1"/>
  <c r="C33" i="17" s="1"/>
  <c r="P33" s="1"/>
  <c r="AG37" i="16" s="1"/>
  <c r="H9" i="12"/>
  <c r="H25"/>
  <c r="E11" i="11"/>
  <c r="P11" s="1"/>
  <c r="P11" i="17"/>
  <c r="AB9" i="16" s="1"/>
  <c r="E18" i="17" s="1"/>
  <c r="P27" l="1"/>
  <c r="R36" i="16" s="1"/>
  <c r="E30" i="17" s="1"/>
  <c r="Q30" s="1"/>
  <c r="AG24" i="16" s="1"/>
  <c r="Q21" i="17"/>
  <c r="AB62" i="16" s="1"/>
  <c r="E25" i="17" s="1"/>
  <c r="P25" s="1"/>
  <c r="AG29" i="16" s="1"/>
  <c r="P27" i="11"/>
  <c r="R36" i="12" s="1"/>
  <c r="E30" i="11" s="1"/>
  <c r="P19"/>
  <c r="AG13" i="12" s="1"/>
  <c r="E22" i="11" s="1"/>
  <c r="Q17"/>
  <c r="W58" i="12" s="1"/>
  <c r="E21" i="11" s="1"/>
  <c r="E12"/>
  <c r="P12" s="1"/>
  <c r="P12" i="17"/>
  <c r="AB14" i="16" s="1"/>
  <c r="C19" i="17" s="1"/>
  <c r="AB9" i="12"/>
  <c r="C14" i="11"/>
  <c r="P14" i="17"/>
  <c r="M17" i="16" s="1"/>
  <c r="C26" i="17" s="1"/>
  <c r="P26" s="1"/>
  <c r="R33" i="16" s="1"/>
  <c r="C30" i="17" s="1"/>
  <c r="P30" s="1"/>
  <c r="AG23" i="16" s="1"/>
  <c r="E10" i="11"/>
  <c r="P10" s="1"/>
  <c r="P10" i="17"/>
  <c r="AB6" i="16" s="1"/>
  <c r="C18" i="17" s="1"/>
  <c r="P18" s="1"/>
  <c r="AG10" i="16" s="1"/>
  <c r="C22" i="17" s="1"/>
  <c r="E29" i="11"/>
  <c r="W29" i="12"/>
  <c r="E14" i="11"/>
  <c r="Q14" i="17"/>
  <c r="W51" i="16" s="1"/>
  <c r="C20" i="17" s="1"/>
  <c r="Q20" s="1"/>
  <c r="AB59" i="16" s="1"/>
  <c r="C25" i="17" s="1"/>
  <c r="Q25" s="1"/>
  <c r="AG30" i="16" s="1"/>
  <c r="M49" i="12"/>
  <c r="Q16" i="11"/>
  <c r="W54" i="12"/>
  <c r="C11" i="11"/>
  <c r="Q11" i="17"/>
  <c r="W28" i="16" s="1"/>
  <c r="E28" i="17" s="1"/>
  <c r="P28" s="1"/>
  <c r="AB27" i="16" s="1"/>
  <c r="C32" i="17" s="1"/>
  <c r="P32" s="1"/>
  <c r="AG35" i="16" s="1"/>
  <c r="C15" i="11"/>
  <c r="P15" s="1"/>
  <c r="P15" i="17"/>
  <c r="M20" i="16" s="1"/>
  <c r="E26" i="17" s="1"/>
  <c r="Q26" s="1"/>
  <c r="R49" i="16" s="1"/>
  <c r="C31" i="17" s="1"/>
  <c r="P31" s="1"/>
  <c r="AG25" i="16" s="1"/>
  <c r="Q10" i="11"/>
  <c r="Q18" i="17" l="1"/>
  <c r="AG16" i="16" s="1"/>
  <c r="C23" i="17" s="1"/>
  <c r="Q19"/>
  <c r="AG19" i="16" s="1"/>
  <c r="E23" i="17" s="1"/>
  <c r="P19"/>
  <c r="AG13" i="16" s="1"/>
  <c r="E22" i="17" s="1"/>
  <c r="Q22" s="1"/>
  <c r="AG32" i="16" s="1"/>
  <c r="P22" i="17"/>
  <c r="AG31" i="16" s="1"/>
  <c r="Q31" i="17"/>
  <c r="AG26" i="16" s="1"/>
  <c r="P20" i="17"/>
  <c r="AB53" i="16" s="1"/>
  <c r="C24" i="17" s="1"/>
  <c r="Q30" i="11"/>
  <c r="Q22"/>
  <c r="AG32" i="12" s="1"/>
  <c r="Q21" i="11"/>
  <c r="W55" i="12"/>
  <c r="C29" i="11"/>
  <c r="AB37" i="12" s="1"/>
  <c r="AB14"/>
  <c r="Q11" i="11"/>
  <c r="E20"/>
  <c r="P20" s="1"/>
  <c r="AB53" i="12" s="1"/>
  <c r="C24" i="11" s="1"/>
  <c r="Q14"/>
  <c r="W51" i="12" s="1"/>
  <c r="W25"/>
  <c r="AB6"/>
  <c r="P14" i="11"/>
  <c r="M20" i="12"/>
  <c r="C27" i="11"/>
  <c r="E18"/>
  <c r="Q24" i="17" l="1"/>
  <c r="AG28" i="16" s="1"/>
  <c r="P24" i="17"/>
  <c r="AG27" i="16" s="1"/>
  <c r="P23" i="17"/>
  <c r="AG33" i="16" s="1"/>
  <c r="Q23" i="17"/>
  <c r="AG34" i="16" s="1"/>
  <c r="P24" i="11"/>
  <c r="Q27"/>
  <c r="R52" i="12" s="1"/>
  <c r="E31" i="11" s="1"/>
  <c r="C20"/>
  <c r="E26"/>
  <c r="C28"/>
  <c r="C19"/>
  <c r="C21"/>
  <c r="E33"/>
  <c r="AG37" i="12" s="1"/>
  <c r="M17"/>
  <c r="W28"/>
  <c r="C18" i="11"/>
  <c r="P18" s="1"/>
  <c r="AG10" i="12" s="1"/>
  <c r="C22" i="11" s="1"/>
  <c r="P22" s="1"/>
  <c r="AG31" i="12" s="1"/>
  <c r="P31" i="11" l="1"/>
  <c r="AG25" i="12" s="1"/>
  <c r="Q19" i="11"/>
  <c r="AG19" i="12" s="1"/>
  <c r="E23" i="11" s="1"/>
  <c r="AB62" i="12"/>
  <c r="E25" i="11" s="1"/>
  <c r="P21"/>
  <c r="AB56" i="12" s="1"/>
  <c r="E24" i="11" s="1"/>
  <c r="Q20"/>
  <c r="AB59" i="12" s="1"/>
  <c r="C25" i="11" s="1"/>
  <c r="Q18"/>
  <c r="AG16" i="12" s="1"/>
  <c r="C23" i="11" s="1"/>
  <c r="Q26"/>
  <c r="Q28"/>
  <c r="AB34" i="12" s="1"/>
  <c r="C33" i="11" s="1"/>
  <c r="AG38" i="12" s="1"/>
  <c r="C26" i="11"/>
  <c r="E28"/>
  <c r="P25" l="1"/>
  <c r="AG29" i="12" s="1"/>
  <c r="Q23" i="11"/>
  <c r="AG34" i="12" s="1"/>
  <c r="P28" i="11"/>
  <c r="AB27" i="12" s="1"/>
  <c r="C32" i="11" s="1"/>
  <c r="Q25"/>
  <c r="AG30" i="12" s="1"/>
  <c r="AG27"/>
  <c r="Q24" i="11"/>
  <c r="AG28" i="12" s="1"/>
  <c r="P23" i="11"/>
  <c r="AG33" i="12" s="1"/>
  <c r="R49"/>
  <c r="C31" i="11" s="1"/>
  <c r="Q31" s="1"/>
  <c r="AG26" i="12" s="1"/>
  <c r="P26" i="11"/>
  <c r="R33" i="12" s="1"/>
  <c r="C30" i="11" s="1"/>
  <c r="AG36" i="12" l="1"/>
  <c r="P32" i="11"/>
  <c r="AG35" i="12" s="1"/>
  <c r="AG24"/>
  <c r="P30" i="11"/>
  <c r="AG23" i="12" s="1"/>
</calcChain>
</file>

<file path=xl/sharedStrings.xml><?xml version="1.0" encoding="utf-8"?>
<sst xmlns="http://schemas.openxmlformats.org/spreadsheetml/2006/main" count="327" uniqueCount="139">
  <si>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</si>
  <si>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</si>
  <si>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</si>
  <si>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</si>
  <si>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</si>
  <si>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</si>
  <si>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</si>
  <si>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</si>
  <si>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</si>
  <si>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</si>
  <si>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</si>
  <si>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</si>
  <si>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D1</t>
  </si>
  <si>
    <t>D2</t>
  </si>
  <si>
    <t>E1</t>
  </si>
  <si>
    <t>E2</t>
  </si>
  <si>
    <t>L2</t>
  </si>
  <si>
    <t>Q1</t>
  </si>
  <si>
    <t>Q2</t>
  </si>
  <si>
    <t>R1</t>
  </si>
  <si>
    <t>R2</t>
  </si>
  <si>
    <t>S1</t>
  </si>
  <si>
    <t>S2</t>
  </si>
  <si>
    <t>L3</t>
  </si>
  <si>
    <t>T1</t>
  </si>
  <si>
    <t>T2</t>
  </si>
  <si>
    <t>U1</t>
  </si>
  <si>
    <t>U2</t>
  </si>
  <si>
    <t>Q3</t>
  </si>
  <si>
    <t>Q4</t>
  </si>
  <si>
    <t>V1</t>
  </si>
  <si>
    <t>V2</t>
  </si>
  <si>
    <t>W1</t>
  </si>
  <si>
    <t>W2</t>
  </si>
  <si>
    <t>В4</t>
  </si>
  <si>
    <t>В6</t>
  </si>
  <si>
    <t>В8</t>
  </si>
  <si>
    <t>Ушаков Алексей</t>
  </si>
  <si>
    <t>Сыктывкар</t>
  </si>
  <si>
    <t>Пирогов Владимир</t>
  </si>
  <si>
    <t>Москва</t>
  </si>
  <si>
    <t>Болкина Анна</t>
  </si>
  <si>
    <t>Объячево</t>
  </si>
  <si>
    <t>Шехонин Юра</t>
  </si>
  <si>
    <t>Дмитриев Илья</t>
  </si>
  <si>
    <t>Бобин Евгений</t>
  </si>
  <si>
    <t>Микунь</t>
  </si>
  <si>
    <t>Наумов Эдуард</t>
  </si>
  <si>
    <t>Горсков Феликс</t>
  </si>
  <si>
    <t>Духовской Максим</t>
  </si>
  <si>
    <t>Пешкин Константин</t>
  </si>
  <si>
    <t>Духовской Алексей</t>
  </si>
  <si>
    <t>Зиновьев Андрей</t>
  </si>
  <si>
    <t>Рубцов Алексей</t>
  </si>
  <si>
    <t>Духовской Дмитрий</t>
  </si>
  <si>
    <t>Ушакова Наталья</t>
  </si>
  <si>
    <t>Духовская Татьяна</t>
  </si>
  <si>
    <t>Плетнев Павел</t>
  </si>
  <si>
    <t>Глазов Петр</t>
  </si>
  <si>
    <t>Некрасов Роман</t>
  </si>
  <si>
    <t>Бородакова Светлана</t>
  </si>
  <si>
    <t>Костромина Оксана</t>
  </si>
  <si>
    <t>Мунтян Юля</t>
  </si>
  <si>
    <t>Румянцева Вика</t>
  </si>
  <si>
    <t>Бобина Наталья</t>
  </si>
  <si>
    <t>Яркова Мария</t>
  </si>
  <si>
    <t>Миронова Настя</t>
  </si>
  <si>
    <t>Бородулина Галина</t>
  </si>
  <si>
    <t>Кобдит Наталья</t>
  </si>
  <si>
    <t>Вахнина Елена</t>
  </si>
  <si>
    <t>Суровцева Екатерина</t>
  </si>
  <si>
    <t>Блошицына Дарья</t>
  </si>
  <si>
    <t>Чеусова Марина</t>
  </si>
  <si>
    <t>Дмитриева Татьяна</t>
  </si>
  <si>
    <t>Ткачева Елена</t>
  </si>
  <si>
    <t>Носова Светлана</t>
  </si>
  <si>
    <t>Черных Валентина</t>
  </si>
  <si>
    <t>Жук Наталья</t>
  </si>
  <si>
    <t>Воропаева Инна</t>
  </si>
  <si>
    <t>Виноградова Мария</t>
  </si>
  <si>
    <t>игрок</t>
  </si>
  <si>
    <t>город</t>
  </si>
  <si>
    <t>№</t>
  </si>
  <si>
    <t>Участник</t>
  </si>
  <si>
    <t>Город</t>
  </si>
  <si>
    <t>Канева Анна</t>
  </si>
  <si>
    <t>-</t>
  </si>
  <si>
    <t>C</t>
  </si>
  <si>
    <t>B</t>
  </si>
  <si>
    <t>Q</t>
  </si>
  <si>
    <t>R</t>
  </si>
  <si>
    <t>V</t>
  </si>
  <si>
    <t>S</t>
  </si>
  <si>
    <t>W</t>
  </si>
  <si>
    <t>D</t>
  </si>
  <si>
    <t>T</t>
  </si>
  <si>
    <t>E</t>
  </si>
  <si>
    <t>U</t>
  </si>
  <si>
    <t>победитель</t>
  </si>
  <si>
    <t>сет</t>
  </si>
  <si>
    <t>проигравший</t>
  </si>
  <si>
    <t>счет</t>
  </si>
  <si>
    <t>Солнцев Евгений</t>
  </si>
  <si>
    <t>Калимова Юлия</t>
  </si>
  <si>
    <t>Филиппова Мария</t>
  </si>
  <si>
    <t>Щенникова Елена</t>
  </si>
  <si>
    <t>Смишко Наталья</t>
  </si>
  <si>
    <t>год</t>
  </si>
  <si>
    <t>Шулепова Ульяна</t>
  </si>
  <si>
    <t>Малышева Лена</t>
  </si>
  <si>
    <t>Черемуховка</t>
  </si>
  <si>
    <t>Андреева Ирина</t>
  </si>
  <si>
    <t>Щеннинкова Елена</t>
  </si>
  <si>
    <t>Одинцова Екатерина</t>
  </si>
  <si>
    <t>Андриенко Екатерина</t>
  </si>
  <si>
    <t>Пирогов Владимир-Андреева Ирина</t>
  </si>
  <si>
    <t>Ушаков Алексей-Некрасов Роман</t>
  </si>
  <si>
    <t>Дмитриев Илья-Солнцев Евгений</t>
  </si>
  <si>
    <t>Духовской Максим-Рубцов Алексей</t>
  </si>
  <si>
    <t>Наумов Эдуард-Яркова Мария</t>
  </si>
  <si>
    <t>Ушакова Наталья-Шулепова Ульяна</t>
  </si>
  <si>
    <t>Зиновьев Андрей-Андриенко Екатерина</t>
  </si>
  <si>
    <t>Духовской Дмитрий-Плетнев Павел</t>
  </si>
  <si>
    <t>Духовской Алексей-Щеннинкова Елена</t>
  </si>
  <si>
    <t>Духовская Татьяна-Одинцова Екатерина</t>
  </si>
  <si>
    <t>Бобин Евгений-Ткачева Елена</t>
  </si>
  <si>
    <t>Горсков Феликс-Глазов Петр</t>
  </si>
  <si>
    <t>Шехонин Юрий-Вахнина Елена</t>
  </si>
  <si>
    <t>Пешкин Константин-Малышева Елена</t>
  </si>
  <si>
    <t>Пирогов Владимир - Шехонин Юрий</t>
  </si>
  <si>
    <t>Ушаков Алексей - Ушакова Наталья</t>
  </si>
  <si>
    <t>Наумов Эдуард - Духовской Дмитрий</t>
  </si>
  <si>
    <t>Духовской Максим - Яркова Мария</t>
  </si>
  <si>
    <t>Духовская Татьяна - Щенникова Елена</t>
  </si>
  <si>
    <t>Горсков Феликс - Андреева Ирина</t>
  </si>
  <si>
    <t>Дмитриев Илья - Зиновьев Андрей</t>
  </si>
  <si>
    <t>Бобин Евгений - Плетнев Павел</t>
  </si>
  <si>
    <t>Глазов Петр - Пешкин Константин</t>
  </si>
  <si>
    <t>Рубцов Алексей - Ткачева Елена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</si>
</sst>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/>
    <xf numFmtId="0" fontId="0" fillId="2" borderId="0" xfId="0" applyFill="1" applyBorder="1"/>
    <xf numFmtId="0" fontId="0" fillId="0" borderId="17" xfId="0" applyBorder="1"/>
    <xf numFmtId="0" fontId="0" fillId="0" borderId="16" xfId="0" applyFill="1" applyBorder="1"/>
    <xf numFmtId="0" fontId="0" fillId="0" borderId="0" xfId="0" applyFill="1" applyBorder="1"/>
    <xf numFmtId="0" fontId="0" fillId="0" borderId="7" xfId="0" applyFill="1" applyBorder="1" applyAlignment="1">
      <alignment vertical="center"/>
    </xf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" xfId="0" applyFill="1" applyBorder="1" applyAlignment="1">
      <alignment vertical="center"/>
    </xf>
    <xf numFmtId="0" fontId="0" fillId="0" borderId="11" xfId="0" applyFill="1" applyBorder="1"/>
    <xf numFmtId="0" fontId="0" fillId="0" borderId="17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Border="1" applyAlignment="1">
      <alignment horizontal="center"/>
    </xf>
    <xf numFmtId="1" fontId="0" fillId="0" borderId="0" xfId="1" applyNumberFormat="1" applyFont="1" applyFill="1"/>
    <xf numFmtId="0" fontId="0" fillId="3" borderId="0" xfId="0" applyFill="1" applyBorder="1"/>
    <xf numFmtId="0" fontId="0" fillId="0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ont="1" applyFill="1"/>
    <xf numFmtId="0" fontId="0" fillId="3" borderId="0" xfId="0" applyFont="1" applyFill="1"/>
    <xf numFmtId="0" fontId="0" fillId="3" borderId="0" xfId="0" applyFont="1" applyFill="1" applyBorder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>
      <selection activeCell="B16" sqref="B16"/>
    </sheetView>
  </sheetViews>
  <sheetFormatPr defaultRowHeight="15"/>
  <cols>
    <col min="1" max="1" width="3.140625" style="27" bestFit="1" customWidth="1"/>
    <col min="2" max="2" width="21" bestFit="1" customWidth="1"/>
    <col min="3" max="3" width="14.85546875" customWidth="1"/>
    <col min="4" max="4" width="8.28515625" style="38" bestFit="1" customWidth="1"/>
  </cols>
  <sheetData>
    <row r="1" spans="1:4" s="34" customFormat="1">
      <c r="A1" s="35" t="s">
        <v>82</v>
      </c>
      <c r="B1" s="34" t="s">
        <v>80</v>
      </c>
      <c r="C1" s="34" t="s">
        <v>81</v>
      </c>
      <c r="D1" s="36" t="s">
        <v>107</v>
      </c>
    </row>
    <row r="2" spans="1:4">
      <c r="A2" s="41">
        <v>1</v>
      </c>
      <c r="B2" s="42" t="s">
        <v>45</v>
      </c>
      <c r="C2" s="42" t="s">
        <v>46</v>
      </c>
      <c r="D2" s="42">
        <v>1967</v>
      </c>
    </row>
    <row r="3" spans="1:4">
      <c r="A3" s="41">
        <v>2</v>
      </c>
      <c r="B3" s="42" t="s">
        <v>48</v>
      </c>
      <c r="C3" s="42" t="s">
        <v>46</v>
      </c>
      <c r="D3" s="42">
        <v>1974</v>
      </c>
    </row>
    <row r="4" spans="1:4">
      <c r="A4" s="41">
        <v>3</v>
      </c>
      <c r="B4" s="42" t="s">
        <v>44</v>
      </c>
      <c r="C4" s="42" t="s">
        <v>42</v>
      </c>
      <c r="D4" s="42">
        <v>1982</v>
      </c>
    </row>
    <row r="5" spans="1:4">
      <c r="A5" s="41">
        <v>4</v>
      </c>
      <c r="B5" s="43" t="s">
        <v>56</v>
      </c>
      <c r="C5" s="43" t="s">
        <v>38</v>
      </c>
      <c r="D5" s="42">
        <v>1976</v>
      </c>
    </row>
    <row r="6" spans="1:4">
      <c r="A6" s="41">
        <v>5</v>
      </c>
      <c r="B6" s="42" t="s">
        <v>51</v>
      </c>
      <c r="C6" s="42" t="s">
        <v>38</v>
      </c>
      <c r="D6" s="42">
        <v>1998</v>
      </c>
    </row>
    <row r="7" spans="1:4">
      <c r="A7" s="41">
        <v>6</v>
      </c>
      <c r="B7" s="42" t="s">
        <v>54</v>
      </c>
      <c r="C7" s="42" t="s">
        <v>38</v>
      </c>
      <c r="D7" s="42">
        <v>1999</v>
      </c>
    </row>
    <row r="8" spans="1:4">
      <c r="A8" s="41">
        <v>7</v>
      </c>
      <c r="B8" s="42" t="s">
        <v>49</v>
      </c>
      <c r="C8" s="42" t="s">
        <v>38</v>
      </c>
      <c r="D8" s="42">
        <v>1974</v>
      </c>
    </row>
    <row r="9" spans="1:4">
      <c r="A9" s="41">
        <v>8</v>
      </c>
      <c r="B9" s="43" t="s">
        <v>52</v>
      </c>
      <c r="C9" s="43" t="s">
        <v>38</v>
      </c>
      <c r="D9" s="42">
        <v>1980</v>
      </c>
    </row>
    <row r="10" spans="1:4">
      <c r="A10" s="41">
        <v>9</v>
      </c>
      <c r="B10" s="29" t="s">
        <v>47</v>
      </c>
      <c r="C10" s="29" t="s">
        <v>38</v>
      </c>
      <c r="D10" s="42">
        <v>1967</v>
      </c>
    </row>
    <row r="11" spans="1:4">
      <c r="A11" s="41">
        <v>10</v>
      </c>
      <c r="B11" s="42" t="s">
        <v>50</v>
      </c>
      <c r="C11" s="42" t="s">
        <v>38</v>
      </c>
      <c r="D11" s="42">
        <v>1986</v>
      </c>
    </row>
    <row r="12" spans="1:4">
      <c r="A12" s="41">
        <v>11</v>
      </c>
      <c r="B12" s="42" t="s">
        <v>39</v>
      </c>
      <c r="C12" s="42" t="s">
        <v>40</v>
      </c>
      <c r="D12" s="42">
        <v>1994</v>
      </c>
    </row>
    <row r="13" spans="1:4">
      <c r="A13" s="41">
        <v>12</v>
      </c>
      <c r="B13" s="42" t="s">
        <v>37</v>
      </c>
      <c r="C13" s="42" t="s">
        <v>38</v>
      </c>
      <c r="D13" s="42">
        <v>1979</v>
      </c>
    </row>
    <row r="14" spans="1:4">
      <c r="A14" s="41">
        <v>13</v>
      </c>
      <c r="B14" s="42" t="s">
        <v>55</v>
      </c>
      <c r="C14" s="42" t="s">
        <v>38</v>
      </c>
      <c r="D14" s="42">
        <v>1981</v>
      </c>
    </row>
    <row r="15" spans="1:4">
      <c r="A15" s="41">
        <v>14</v>
      </c>
      <c r="B15" s="42" t="s">
        <v>43</v>
      </c>
      <c r="C15" s="42" t="s">
        <v>38</v>
      </c>
      <c r="D15" s="42">
        <v>1982</v>
      </c>
    </row>
    <row r="16" spans="1:4">
      <c r="A16" s="41">
        <v>15</v>
      </c>
      <c r="B16" s="39" t="s">
        <v>111</v>
      </c>
      <c r="C16" s="18" t="s">
        <v>38</v>
      </c>
      <c r="D16" s="18">
        <v>1992</v>
      </c>
    </row>
    <row r="17" spans="1:4">
      <c r="A17" s="41">
        <v>16</v>
      </c>
      <c r="B17" s="39" t="s">
        <v>114</v>
      </c>
      <c r="C17" s="18" t="s">
        <v>38</v>
      </c>
      <c r="D17" s="18">
        <v>1992</v>
      </c>
    </row>
    <row r="18" spans="1:4">
      <c r="A18" s="41">
        <v>17</v>
      </c>
      <c r="B18" s="39" t="s">
        <v>69</v>
      </c>
      <c r="C18" s="18" t="s">
        <v>42</v>
      </c>
      <c r="D18" s="18">
        <v>1977</v>
      </c>
    </row>
    <row r="19" spans="1:4">
      <c r="A19" s="41">
        <v>18</v>
      </c>
      <c r="B19" s="39" t="s">
        <v>58</v>
      </c>
      <c r="C19" s="26" t="s">
        <v>38</v>
      </c>
      <c r="D19" s="18">
        <v>1973</v>
      </c>
    </row>
    <row r="20" spans="1:4">
      <c r="A20" s="41">
        <v>19</v>
      </c>
      <c r="B20" s="45" t="s">
        <v>109</v>
      </c>
      <c r="C20" s="18" t="s">
        <v>110</v>
      </c>
      <c r="D20" s="18">
        <v>1998</v>
      </c>
    </row>
    <row r="21" spans="1:4">
      <c r="A21" s="41">
        <v>20</v>
      </c>
      <c r="B21" s="39" t="s">
        <v>59</v>
      </c>
      <c r="C21" s="18" t="s">
        <v>46</v>
      </c>
      <c r="D21" s="18">
        <v>1987</v>
      </c>
    </row>
    <row r="22" spans="1:4">
      <c r="A22" s="41">
        <v>21</v>
      </c>
      <c r="B22" s="39" t="s">
        <v>113</v>
      </c>
      <c r="C22" s="18" t="s">
        <v>46</v>
      </c>
      <c r="D22" s="18">
        <v>1985</v>
      </c>
    </row>
    <row r="23" spans="1:4">
      <c r="A23" s="41">
        <v>22</v>
      </c>
      <c r="B23" s="32" t="s">
        <v>57</v>
      </c>
      <c r="C23" s="26" t="s">
        <v>46</v>
      </c>
      <c r="D23" s="18">
        <v>1979</v>
      </c>
    </row>
    <row r="24" spans="1:4">
      <c r="A24" s="41">
        <v>23</v>
      </c>
      <c r="B24" s="39" t="s">
        <v>53</v>
      </c>
      <c r="C24" s="18" t="s">
        <v>42</v>
      </c>
      <c r="D24" s="18">
        <v>1994</v>
      </c>
    </row>
    <row r="25" spans="1:4">
      <c r="A25" s="41">
        <v>24</v>
      </c>
      <c r="B25" s="32" t="s">
        <v>102</v>
      </c>
      <c r="C25" s="26" t="s">
        <v>46</v>
      </c>
      <c r="D25" s="18">
        <v>1963</v>
      </c>
    </row>
    <row r="26" spans="1:4">
      <c r="A26" s="41">
        <v>25</v>
      </c>
      <c r="B26" s="44" t="s">
        <v>74</v>
      </c>
      <c r="C26" s="40" t="s">
        <v>38</v>
      </c>
      <c r="D26" s="18">
        <v>1998</v>
      </c>
    </row>
    <row r="27" spans="1:4">
      <c r="A27" s="41">
        <v>26</v>
      </c>
      <c r="B27" s="45" t="s">
        <v>108</v>
      </c>
      <c r="C27" s="18" t="s">
        <v>42</v>
      </c>
      <c r="D27" s="18">
        <v>1998</v>
      </c>
    </row>
    <row r="28" spans="1:4">
      <c r="A28" s="41">
        <v>27</v>
      </c>
      <c r="B28" s="39" t="s">
        <v>112</v>
      </c>
      <c r="C28" s="26" t="s">
        <v>38</v>
      </c>
      <c r="D28" s="18">
        <v>1984</v>
      </c>
    </row>
    <row r="29" spans="1:4">
      <c r="A29" s="41">
        <v>28</v>
      </c>
      <c r="B29" s="39" t="s">
        <v>65</v>
      </c>
      <c r="C29" s="18" t="s">
        <v>38</v>
      </c>
      <c r="D29" s="18">
        <v>1982</v>
      </c>
    </row>
    <row r="30" spans="1:4">
      <c r="D30" s="37"/>
    </row>
    <row r="31" spans="1:4">
      <c r="D31" s="37"/>
    </row>
    <row r="32" spans="1:4">
      <c r="D32" s="37"/>
    </row>
    <row r="33" spans="4:4">
      <c r="D33" s="37"/>
    </row>
    <row r="34" spans="4:4">
      <c r="D34" s="37"/>
    </row>
    <row r="35" spans="4:4">
      <c r="D35" s="37"/>
    </row>
    <row r="36" spans="4:4">
      <c r="D36" s="37"/>
    </row>
    <row r="37" spans="4:4">
      <c r="D37" s="37"/>
    </row>
    <row r="38" spans="4:4">
      <c r="D38" s="37"/>
    </row>
    <row r="39" spans="4:4">
      <c r="D39" s="37"/>
    </row>
    <row r="40" spans="4:4">
      <c r="D40" s="37"/>
    </row>
    <row r="41" spans="4:4">
      <c r="D41" s="37"/>
    </row>
    <row r="42" spans="4:4">
      <c r="D42" s="37"/>
    </row>
    <row r="43" spans="4:4">
      <c r="D43" s="37"/>
    </row>
    <row r="44" spans="4:4">
      <c r="D44" s="37"/>
    </row>
    <row r="45" spans="4:4">
      <c r="D45" s="37"/>
    </row>
    <row r="46" spans="4:4">
      <c r="D46" s="37"/>
    </row>
    <row r="47" spans="4:4">
      <c r="D47" s="37"/>
    </row>
    <row r="48" spans="4:4">
      <c r="D48" s="37"/>
    </row>
    <row r="49" spans="4:4">
      <c r="D49" s="37"/>
    </row>
    <row r="50" spans="4:4">
      <c r="D50" s="37"/>
    </row>
  </sheetData>
  <autoFilter ref="A1:D29"/>
  <sortState ref="B16:D29">
    <sortCondition ref="B16:B29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16" sqref="B16"/>
    </sheetView>
  </sheetViews>
  <sheetFormatPr defaultRowHeight="15"/>
  <cols>
    <col min="1" max="1" width="3.140625" bestFit="1" customWidth="1"/>
    <col min="2" max="2" width="38.85546875" bestFit="1" customWidth="1"/>
  </cols>
  <sheetData>
    <row r="1" spans="1:3">
      <c r="A1" s="33" t="s">
        <v>82</v>
      </c>
      <c r="B1" s="33" t="s">
        <v>83</v>
      </c>
      <c r="C1" s="33" t="s">
        <v>84</v>
      </c>
    </row>
    <row r="2" spans="1:3">
      <c r="A2">
        <v>1</v>
      </c>
      <c r="B2" t="s">
        <v>127</v>
      </c>
    </row>
    <row r="3" spans="1:3">
      <c r="A3">
        <v>2</v>
      </c>
      <c r="B3" t="s">
        <v>115</v>
      </c>
    </row>
    <row r="4" spans="1:3">
      <c r="A4">
        <v>3</v>
      </c>
      <c r="B4" t="s">
        <v>116</v>
      </c>
    </row>
    <row r="5" spans="1:3">
      <c r="A5">
        <v>4</v>
      </c>
      <c r="B5" t="s">
        <v>117</v>
      </c>
    </row>
    <row r="6" spans="1:3">
      <c r="A6">
        <v>5</v>
      </c>
      <c r="B6" t="s">
        <v>118</v>
      </c>
    </row>
    <row r="7" spans="1:3">
      <c r="A7">
        <v>6</v>
      </c>
      <c r="B7" t="s">
        <v>119</v>
      </c>
    </row>
    <row r="8" spans="1:3">
      <c r="A8">
        <v>7</v>
      </c>
      <c r="B8" t="s">
        <v>120</v>
      </c>
    </row>
    <row r="9" spans="1:3">
      <c r="A9">
        <v>8</v>
      </c>
      <c r="B9" t="s">
        <v>121</v>
      </c>
    </row>
    <row r="10" spans="1:3">
      <c r="A10">
        <v>9</v>
      </c>
      <c r="B10" t="s">
        <v>122</v>
      </c>
    </row>
    <row r="11" spans="1:3">
      <c r="A11">
        <v>10</v>
      </c>
      <c r="B11" t="s">
        <v>123</v>
      </c>
    </row>
    <row r="12" spans="1:3">
      <c r="A12">
        <v>11</v>
      </c>
      <c r="B12" t="s">
        <v>124</v>
      </c>
    </row>
    <row r="13" spans="1:3">
      <c r="A13">
        <v>12</v>
      </c>
      <c r="B13" t="s">
        <v>125</v>
      </c>
    </row>
    <row r="14" spans="1:3">
      <c r="A14">
        <v>13</v>
      </c>
      <c r="B14" t="s">
        <v>126</v>
      </c>
    </row>
    <row r="15" spans="1:3">
      <c r="A15">
        <v>14</v>
      </c>
      <c r="B15" t="s">
        <v>128</v>
      </c>
    </row>
  </sheetData>
  <sortState ref="A2:C13">
    <sortCondition ref="A2: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A10" workbookViewId="0">
      <selection activeCell="C37" sqref="C37"/>
    </sheetView>
  </sheetViews>
  <sheetFormatPr defaultRowHeight="15"/>
  <cols>
    <col min="1" max="1" width="2" style="28" bestFit="1" customWidth="1"/>
    <col min="2" max="2" width="3" bestFit="1" customWidth="1"/>
    <col min="3" max="3" width="39.85546875" style="26" bestFit="1" customWidth="1"/>
    <col min="4" max="4" width="1.7109375" style="26" bestFit="1" customWidth="1"/>
    <col min="5" max="5" width="39.85546875" style="26" bestFit="1" customWidth="1"/>
    <col min="6" max="6" width="5" style="30" bestFit="1" customWidth="1"/>
    <col min="7" max="7" width="3.85546875" style="30" bestFit="1" customWidth="1"/>
    <col min="8" max="9" width="4" style="31" bestFit="1" customWidth="1"/>
    <col min="10" max="10" width="3" style="32" bestFit="1" customWidth="1"/>
    <col min="11" max="11" width="3.85546875" style="32" bestFit="1" customWidth="1"/>
    <col min="12" max="12" width="2" hidden="1" customWidth="1"/>
    <col min="13" max="15" width="2.7109375" hidden="1" customWidth="1"/>
    <col min="16" max="16" width="18.5703125" hidden="1" customWidth="1"/>
    <col min="17" max="17" width="20.28515625" hidden="1" customWidth="1"/>
    <col min="18" max="18" width="17.28515625" hidden="1" customWidth="1"/>
  </cols>
  <sheetData>
    <row r="1" spans="1:18">
      <c r="F1" s="30">
        <v>1</v>
      </c>
      <c r="G1" s="30" t="s">
        <v>99</v>
      </c>
      <c r="H1" s="31">
        <v>2</v>
      </c>
      <c r="I1" s="31" t="s">
        <v>99</v>
      </c>
      <c r="J1" s="32">
        <v>3</v>
      </c>
      <c r="K1" s="32" t="s">
        <v>99</v>
      </c>
      <c r="P1" t="s">
        <v>98</v>
      </c>
      <c r="Q1" t="s">
        <v>100</v>
      </c>
      <c r="R1" t="s">
        <v>101</v>
      </c>
    </row>
    <row r="2" spans="1:18">
      <c r="A2" s="46" t="s">
        <v>88</v>
      </c>
      <c r="B2">
        <v>1</v>
      </c>
      <c r="C2" s="26" t="str">
        <f>сетка!C5</f>
        <v>Шехонин Юрий-Вахнина Елена</v>
      </c>
      <c r="D2" s="26" t="s">
        <v>86</v>
      </c>
      <c r="E2" s="26" t="e">
        <f>сетка!C8</f>
        <v>#N/A</v>
      </c>
      <c r="F2" s="30">
        <v>21</v>
      </c>
      <c r="L2">
        <f>IF(F2-G2=0,0,IF(F2-G2&gt;0,1,-1))</f>
        <v>1</v>
      </c>
      <c r="M2">
        <f>IF(H2-I2=0,0,IF(H2-I2&gt;0,1,-1))</f>
        <v>0</v>
      </c>
      <c r="N2">
        <f>IF(J2-K2=0,0,IF(J2-K2&gt;0,1,-1))</f>
        <v>0</v>
      </c>
      <c r="O2">
        <f>SUM(L2:N2)</f>
        <v>1</v>
      </c>
      <c r="P2" t="str">
        <f>IF(O2=0,0,IF(O2&gt;0,C2,E2))</f>
        <v>Шехонин Юрий-Вахнина Елена</v>
      </c>
      <c r="Q2" t="e">
        <f>IF(O2=0,0,IF(O2&gt;0,E2,C2))</f>
        <v>#N/A</v>
      </c>
      <c r="R2" t="str">
        <f t="shared" ref="R2:R30" si="0">CONCATENATE(F2,"-",G2," ",H2,"-",I2," ",J2,"-",K2)</f>
        <v>21- - -</v>
      </c>
    </row>
    <row r="3" spans="1:18">
      <c r="A3" s="46"/>
      <c r="B3">
        <v>2</v>
      </c>
      <c r="C3" s="30" t="str">
        <f>сетка!C13</f>
        <v>Духовской Дмитрий-Плетнев Павел</v>
      </c>
      <c r="D3" s="26" t="s">
        <v>86</v>
      </c>
      <c r="E3" s="26" t="str">
        <f>сетка!C16</f>
        <v>Зиновьев Андрей-Андриенко Екатерина</v>
      </c>
      <c r="F3" s="30">
        <v>21</v>
      </c>
      <c r="G3" s="30">
        <v>12</v>
      </c>
      <c r="H3" s="31">
        <v>21</v>
      </c>
      <c r="I3" s="31">
        <v>10</v>
      </c>
      <c r="L3">
        <f t="shared" ref="L3:L33" si="1">IF(F3-G3=0,0,IF(F3-G3&gt;0,1,-1))</f>
        <v>1</v>
      </c>
      <c r="M3">
        <f t="shared" ref="M3:M33" si="2">IF(H3-I3=0,0,IF(H3-I3&gt;0,1,-1))</f>
        <v>1</v>
      </c>
      <c r="N3">
        <f t="shared" ref="N3:N33" si="3">IF(J3-K3=0,0,IF(J3-K3&gt;0,1,-1))</f>
        <v>0</v>
      </c>
      <c r="O3">
        <f t="shared" ref="O3:O33" si="4">SUM(L3:N3)</f>
        <v>2</v>
      </c>
      <c r="P3" t="str">
        <f t="shared" ref="P3:P33" si="5">IF(O3=0,0,IF(O3&gt;0,C3,E3))</f>
        <v>Духовской Дмитрий-Плетнев Павел</v>
      </c>
      <c r="Q3" t="str">
        <f t="shared" ref="Q3:Q33" si="6">IF(O3=0,0,IF(O3&gt;0,E3,C3))</f>
        <v>Зиновьев Андрей-Андриенко Екатерина</v>
      </c>
      <c r="R3" t="str">
        <f t="shared" si="0"/>
        <v>21-12 21-10 -</v>
      </c>
    </row>
    <row r="4" spans="1:18">
      <c r="A4" s="46"/>
      <c r="B4">
        <v>3</v>
      </c>
      <c r="C4" s="30" t="str">
        <f>сетка!C21</f>
        <v>Духовской Максим-Рубцов Алексей</v>
      </c>
      <c r="D4" s="26" t="s">
        <v>86</v>
      </c>
      <c r="E4" s="26" t="str">
        <f>сетка!C24</f>
        <v>Бобин Евгений-Ткачева Елена</v>
      </c>
      <c r="F4" s="30">
        <v>21</v>
      </c>
      <c r="G4" s="30">
        <v>15</v>
      </c>
      <c r="H4" s="31">
        <v>21</v>
      </c>
      <c r="I4" s="31">
        <v>10</v>
      </c>
      <c r="L4">
        <f t="shared" si="1"/>
        <v>1</v>
      </c>
      <c r="M4">
        <f t="shared" si="2"/>
        <v>1</v>
      </c>
      <c r="N4">
        <f t="shared" si="3"/>
        <v>0</v>
      </c>
      <c r="O4">
        <f t="shared" si="4"/>
        <v>2</v>
      </c>
      <c r="P4" t="str">
        <f t="shared" si="5"/>
        <v>Духовской Максим-Рубцов Алексей</v>
      </c>
      <c r="Q4" t="str">
        <f t="shared" si="6"/>
        <v>Бобин Евгений-Ткачева Елена</v>
      </c>
      <c r="R4" t="str">
        <f t="shared" si="0"/>
        <v>21-15 21-10 -</v>
      </c>
    </row>
    <row r="5" spans="1:18">
      <c r="A5" s="46"/>
      <c r="B5">
        <v>4</v>
      </c>
      <c r="C5" s="30" t="str">
        <f>сетка!C29</f>
        <v>Горсков Феликс-Глазов Петр</v>
      </c>
      <c r="D5" s="26" t="s">
        <v>86</v>
      </c>
      <c r="E5" s="26" t="str">
        <f>сетка!C32</f>
        <v>Дмитриев Илья-Солнцев Евгений</v>
      </c>
      <c r="F5" s="30">
        <v>17</v>
      </c>
      <c r="G5" s="30">
        <v>21</v>
      </c>
      <c r="H5" s="31">
        <v>16</v>
      </c>
      <c r="I5" s="31">
        <v>21</v>
      </c>
      <c r="L5">
        <f t="shared" si="1"/>
        <v>-1</v>
      </c>
      <c r="M5">
        <f t="shared" si="2"/>
        <v>-1</v>
      </c>
      <c r="N5">
        <f t="shared" si="3"/>
        <v>0</v>
      </c>
      <c r="O5">
        <f t="shared" si="4"/>
        <v>-2</v>
      </c>
      <c r="P5" t="str">
        <f t="shared" si="5"/>
        <v>Дмитриев Илья-Солнцев Евгений</v>
      </c>
      <c r="Q5" t="str">
        <f t="shared" si="6"/>
        <v>Горсков Феликс-Глазов Петр</v>
      </c>
      <c r="R5" t="str">
        <f t="shared" si="0"/>
        <v>17-21 16-21 -</v>
      </c>
    </row>
    <row r="6" spans="1:18">
      <c r="A6" s="46"/>
      <c r="B6">
        <v>5</v>
      </c>
      <c r="C6" s="30" t="str">
        <f>сетка!C37</f>
        <v>Ушаков Алексей-Некрасов Роман</v>
      </c>
      <c r="D6" s="26" t="s">
        <v>86</v>
      </c>
      <c r="E6" s="26" t="str">
        <f>сетка!C40</f>
        <v>Пешкин Константин-Малышева Елена</v>
      </c>
      <c r="F6" s="30">
        <v>21</v>
      </c>
      <c r="G6" s="30">
        <v>15</v>
      </c>
      <c r="H6" s="31">
        <v>21</v>
      </c>
      <c r="I6" s="31">
        <v>15</v>
      </c>
      <c r="L6">
        <f t="shared" si="1"/>
        <v>1</v>
      </c>
      <c r="M6">
        <f t="shared" si="2"/>
        <v>1</v>
      </c>
      <c r="N6">
        <f t="shared" si="3"/>
        <v>0</v>
      </c>
      <c r="O6">
        <f t="shared" si="4"/>
        <v>2</v>
      </c>
      <c r="P6" t="str">
        <f t="shared" si="5"/>
        <v>Ушаков Алексей-Некрасов Роман</v>
      </c>
      <c r="Q6" t="str">
        <f t="shared" si="6"/>
        <v>Пешкин Константин-Малышева Елена</v>
      </c>
      <c r="R6" t="str">
        <f t="shared" si="0"/>
        <v>21-15 21-15 -</v>
      </c>
    </row>
    <row r="7" spans="1:18">
      <c r="A7" s="46"/>
      <c r="B7">
        <v>6</v>
      </c>
      <c r="C7" s="30" t="str">
        <f>сетка!C45</f>
        <v>Духовская Татьяна-Одинцова Екатерина</v>
      </c>
      <c r="D7" s="26" t="s">
        <v>86</v>
      </c>
      <c r="E7" s="26" t="str">
        <f>сетка!C48</f>
        <v>Наумов Эдуард-Яркова Мария</v>
      </c>
      <c r="F7" s="30">
        <v>9</v>
      </c>
      <c r="G7" s="30">
        <v>21</v>
      </c>
      <c r="H7" s="31">
        <v>10</v>
      </c>
      <c r="I7" s="31">
        <v>21</v>
      </c>
      <c r="L7">
        <f t="shared" si="1"/>
        <v>-1</v>
      </c>
      <c r="M7">
        <f t="shared" si="2"/>
        <v>-1</v>
      </c>
      <c r="N7">
        <f t="shared" si="3"/>
        <v>0</v>
      </c>
      <c r="O7">
        <f t="shared" si="4"/>
        <v>-2</v>
      </c>
      <c r="P7" t="str">
        <f t="shared" si="5"/>
        <v>Наумов Эдуард-Яркова Мария</v>
      </c>
      <c r="Q7" t="str">
        <f t="shared" si="6"/>
        <v>Духовская Татьяна-Одинцова Екатерина</v>
      </c>
      <c r="R7" t="str">
        <f t="shared" si="0"/>
        <v>9-21 10-21 -</v>
      </c>
    </row>
    <row r="8" spans="1:18">
      <c r="A8" s="46"/>
      <c r="B8">
        <v>7</v>
      </c>
      <c r="C8" s="30" t="str">
        <f>сетка!C53</f>
        <v>Ушакова Наталья-Шулепова Ульяна</v>
      </c>
      <c r="D8" s="26" t="s">
        <v>86</v>
      </c>
      <c r="E8" s="26" t="str">
        <f>сетка!C56</f>
        <v>Духовской Алексей-Щеннинкова Елена</v>
      </c>
      <c r="F8" s="30">
        <v>11</v>
      </c>
      <c r="G8" s="30">
        <v>21</v>
      </c>
      <c r="H8" s="31">
        <v>15</v>
      </c>
      <c r="I8" s="31">
        <v>21</v>
      </c>
      <c r="L8">
        <f t="shared" si="1"/>
        <v>-1</v>
      </c>
      <c r="M8">
        <f t="shared" si="2"/>
        <v>-1</v>
      </c>
      <c r="N8">
        <f t="shared" si="3"/>
        <v>0</v>
      </c>
      <c r="O8">
        <f t="shared" si="4"/>
        <v>-2</v>
      </c>
      <c r="P8" t="str">
        <f t="shared" si="5"/>
        <v>Духовской Алексей-Щеннинкова Елена</v>
      </c>
      <c r="Q8" t="str">
        <f t="shared" si="6"/>
        <v>Ушакова Наталья-Шулепова Ульяна</v>
      </c>
      <c r="R8" t="str">
        <f t="shared" si="0"/>
        <v>11-21 15-21 -</v>
      </c>
    </row>
    <row r="9" spans="1:18">
      <c r="A9" s="46"/>
      <c r="B9">
        <v>8</v>
      </c>
      <c r="C9" s="26" t="e">
        <f>сетка!C61</f>
        <v>#N/A</v>
      </c>
      <c r="D9" s="26" t="s">
        <v>86</v>
      </c>
      <c r="E9" s="26" t="str">
        <f>сетка!C64</f>
        <v>Пирогов Владимир-Андреева Ирина</v>
      </c>
      <c r="G9" s="30">
        <v>21</v>
      </c>
      <c r="L9">
        <f t="shared" si="1"/>
        <v>-1</v>
      </c>
      <c r="M9">
        <f t="shared" si="2"/>
        <v>0</v>
      </c>
      <c r="N9">
        <f t="shared" si="3"/>
        <v>0</v>
      </c>
      <c r="O9">
        <f t="shared" si="4"/>
        <v>-1</v>
      </c>
      <c r="P9" t="str">
        <f t="shared" si="5"/>
        <v>Пирогов Владимир-Андреева Ирина</v>
      </c>
      <c r="Q9" t="e">
        <f t="shared" si="6"/>
        <v>#N/A</v>
      </c>
      <c r="R9" t="str">
        <f t="shared" si="0"/>
        <v>-21 - -</v>
      </c>
    </row>
    <row r="10" spans="1:18">
      <c r="A10" s="46" t="s">
        <v>89</v>
      </c>
      <c r="B10">
        <v>1</v>
      </c>
      <c r="C10" s="26" t="e">
        <f>сетка!W4</f>
        <v>#N/A</v>
      </c>
      <c r="D10" s="26" t="s">
        <v>86</v>
      </c>
      <c r="E10" s="26" t="str">
        <f>сетка!W7</f>
        <v>Зиновьев Андрей-Андриенко Екатерина</v>
      </c>
      <c r="G10" s="30">
        <v>21</v>
      </c>
      <c r="L10">
        <f t="shared" si="1"/>
        <v>-1</v>
      </c>
      <c r="M10">
        <f t="shared" si="2"/>
        <v>0</v>
      </c>
      <c r="N10">
        <f t="shared" si="3"/>
        <v>0</v>
      </c>
      <c r="O10">
        <f t="shared" si="4"/>
        <v>-1</v>
      </c>
      <c r="P10" t="str">
        <f t="shared" si="5"/>
        <v>Зиновьев Андрей-Андриенко Екатерина</v>
      </c>
      <c r="Q10" t="e">
        <f t="shared" si="6"/>
        <v>#N/A</v>
      </c>
      <c r="R10" t="str">
        <f t="shared" si="0"/>
        <v>-21 - -</v>
      </c>
    </row>
    <row r="11" spans="1:18">
      <c r="A11" s="46"/>
      <c r="B11">
        <v>2</v>
      </c>
      <c r="C11" s="30" t="str">
        <f>сетка!W8</f>
        <v>Бобин Евгений-Ткачева Елена</v>
      </c>
      <c r="D11" s="26" t="s">
        <v>86</v>
      </c>
      <c r="E11" s="26" t="str">
        <f>сетка!W11</f>
        <v>Горсков Феликс-Глазов Петр</v>
      </c>
      <c r="F11" s="30">
        <v>14</v>
      </c>
      <c r="G11" s="30">
        <v>21</v>
      </c>
      <c r="H11" s="31">
        <v>14</v>
      </c>
      <c r="I11" s="31">
        <v>21</v>
      </c>
      <c r="L11">
        <f t="shared" si="1"/>
        <v>-1</v>
      </c>
      <c r="M11">
        <f t="shared" si="2"/>
        <v>-1</v>
      </c>
      <c r="N11">
        <f t="shared" si="3"/>
        <v>0</v>
      </c>
      <c r="O11">
        <f t="shared" si="4"/>
        <v>-2</v>
      </c>
      <c r="P11" t="str">
        <f t="shared" si="5"/>
        <v>Горсков Феликс-Глазов Петр</v>
      </c>
      <c r="Q11" t="str">
        <f t="shared" si="6"/>
        <v>Бобин Евгений-Ткачева Елена</v>
      </c>
      <c r="R11" t="str">
        <f t="shared" si="0"/>
        <v>14-21 14-21 -</v>
      </c>
    </row>
    <row r="12" spans="1:18">
      <c r="A12" s="46"/>
      <c r="B12">
        <v>3</v>
      </c>
      <c r="C12" s="30" t="str">
        <f>сетка!W12</f>
        <v>Пешкин Константин-Малышева Елена</v>
      </c>
      <c r="D12" s="26" t="s">
        <v>86</v>
      </c>
      <c r="E12" s="26" t="str">
        <f>сетка!W15</f>
        <v>Духовская Татьяна-Одинцова Екатерина</v>
      </c>
      <c r="F12" s="30">
        <v>16</v>
      </c>
      <c r="G12" s="30">
        <v>21</v>
      </c>
      <c r="H12" s="31">
        <v>10</v>
      </c>
      <c r="I12" s="31">
        <v>21</v>
      </c>
      <c r="L12">
        <f t="shared" si="1"/>
        <v>-1</v>
      </c>
      <c r="M12">
        <f t="shared" si="2"/>
        <v>-1</v>
      </c>
      <c r="N12">
        <f t="shared" si="3"/>
        <v>0</v>
      </c>
      <c r="O12">
        <f t="shared" si="4"/>
        <v>-2</v>
      </c>
      <c r="P12" t="str">
        <f t="shared" si="5"/>
        <v>Духовская Татьяна-Одинцова Екатерина</v>
      </c>
      <c r="Q12" t="str">
        <f t="shared" si="6"/>
        <v>Пешкин Константин-Малышева Елена</v>
      </c>
      <c r="R12" t="str">
        <f t="shared" si="0"/>
        <v>16-21 10-21 -</v>
      </c>
    </row>
    <row r="13" spans="1:18">
      <c r="A13" s="46"/>
      <c r="B13">
        <v>4</v>
      </c>
      <c r="C13" s="26" t="str">
        <f>сетка!W16</f>
        <v>Ушакова Наталья-Шулепова Ульяна</v>
      </c>
      <c r="D13" s="26" t="s">
        <v>86</v>
      </c>
      <c r="E13" s="26" t="e">
        <f>сетка!W19</f>
        <v>#N/A</v>
      </c>
      <c r="F13" s="30">
        <v>21</v>
      </c>
      <c r="L13">
        <f t="shared" si="1"/>
        <v>1</v>
      </c>
      <c r="M13">
        <f t="shared" si="2"/>
        <v>0</v>
      </c>
      <c r="N13">
        <f t="shared" si="3"/>
        <v>0</v>
      </c>
      <c r="O13">
        <f t="shared" si="4"/>
        <v>1</v>
      </c>
      <c r="P13" t="str">
        <f t="shared" si="5"/>
        <v>Ушакова Наталья-Шулепова Ульяна</v>
      </c>
      <c r="Q13" t="e">
        <f t="shared" si="6"/>
        <v>#N/A</v>
      </c>
      <c r="R13" t="str">
        <f t="shared" si="0"/>
        <v>21- - -</v>
      </c>
    </row>
    <row r="14" spans="1:18">
      <c r="A14" s="46" t="s">
        <v>87</v>
      </c>
      <c r="B14">
        <v>1</v>
      </c>
      <c r="C14" s="30" t="str">
        <f>сетка!H9</f>
        <v>Шехонин Юрий-Вахнина Елена</v>
      </c>
      <c r="D14" s="26" t="s">
        <v>86</v>
      </c>
      <c r="E14" s="26" t="str">
        <f>сетка!H12</f>
        <v>Духовской Дмитрий-Плетнев Павел</v>
      </c>
      <c r="F14" s="30">
        <v>22</v>
      </c>
      <c r="G14" s="30">
        <v>20</v>
      </c>
      <c r="H14" s="31">
        <v>21</v>
      </c>
      <c r="I14" s="31">
        <v>11</v>
      </c>
      <c r="L14">
        <f t="shared" si="1"/>
        <v>1</v>
      </c>
      <c r="M14">
        <f t="shared" si="2"/>
        <v>1</v>
      </c>
      <c r="N14">
        <f t="shared" si="3"/>
        <v>0</v>
      </c>
      <c r="O14">
        <f t="shared" si="4"/>
        <v>2</v>
      </c>
      <c r="P14" t="str">
        <f t="shared" si="5"/>
        <v>Шехонин Юрий-Вахнина Елена</v>
      </c>
      <c r="Q14" t="str">
        <f t="shared" si="6"/>
        <v>Духовской Дмитрий-Плетнев Павел</v>
      </c>
      <c r="R14" t="str">
        <f t="shared" si="0"/>
        <v>22-20 21-11 -</v>
      </c>
    </row>
    <row r="15" spans="1:18">
      <c r="A15" s="46"/>
      <c r="B15">
        <v>2</v>
      </c>
      <c r="C15" s="30" t="str">
        <f>сетка!H25</f>
        <v>Духовской Максим-Рубцов Алексей</v>
      </c>
      <c r="D15" s="26" t="s">
        <v>86</v>
      </c>
      <c r="E15" s="26" t="str">
        <f>сетка!H28</f>
        <v>Дмитриев Илья-Солнцев Евгений</v>
      </c>
      <c r="F15" s="30">
        <v>21</v>
      </c>
      <c r="G15" s="30">
        <v>18</v>
      </c>
      <c r="H15" s="31">
        <v>21</v>
      </c>
      <c r="I15" s="31">
        <v>18</v>
      </c>
      <c r="L15">
        <f t="shared" si="1"/>
        <v>1</v>
      </c>
      <c r="M15">
        <f t="shared" si="2"/>
        <v>1</v>
      </c>
      <c r="N15">
        <f t="shared" si="3"/>
        <v>0</v>
      </c>
      <c r="O15">
        <f t="shared" si="4"/>
        <v>2</v>
      </c>
      <c r="P15" t="str">
        <f t="shared" si="5"/>
        <v>Духовской Максим-Рубцов Алексей</v>
      </c>
      <c r="Q15" t="str">
        <f t="shared" si="6"/>
        <v>Дмитриев Илья-Солнцев Евгений</v>
      </c>
      <c r="R15" t="str">
        <f t="shared" si="0"/>
        <v>21-18 21-18 -</v>
      </c>
    </row>
    <row r="16" spans="1:18">
      <c r="A16" s="46"/>
      <c r="B16">
        <v>3</v>
      </c>
      <c r="C16" s="30" t="str">
        <f>сетка!H41</f>
        <v>Ушаков Алексей-Некрасов Роман</v>
      </c>
      <c r="D16" s="26" t="s">
        <v>86</v>
      </c>
      <c r="E16" s="26" t="str">
        <f>сетка!H44</f>
        <v>Наумов Эдуард-Яркова Мария</v>
      </c>
      <c r="F16" s="30">
        <v>21</v>
      </c>
      <c r="G16" s="30">
        <v>15</v>
      </c>
      <c r="H16" s="31">
        <v>21</v>
      </c>
      <c r="I16" s="31">
        <v>12</v>
      </c>
      <c r="L16">
        <f t="shared" si="1"/>
        <v>1</v>
      </c>
      <c r="M16">
        <f t="shared" si="2"/>
        <v>1</v>
      </c>
      <c r="N16">
        <f t="shared" si="3"/>
        <v>0</v>
      </c>
      <c r="O16">
        <f t="shared" si="4"/>
        <v>2</v>
      </c>
      <c r="P16" t="str">
        <f t="shared" si="5"/>
        <v>Ушаков Алексей-Некрасов Роман</v>
      </c>
      <c r="Q16" t="str">
        <f t="shared" si="6"/>
        <v>Наумов Эдуард-Яркова Мария</v>
      </c>
      <c r="R16" t="str">
        <f t="shared" si="0"/>
        <v>21-15 21-12 -</v>
      </c>
    </row>
    <row r="17" spans="1:18">
      <c r="A17" s="46"/>
      <c r="B17">
        <v>4</v>
      </c>
      <c r="C17" s="30" t="str">
        <f>сетка!H57</f>
        <v>Духовской Алексей-Щеннинкова Елена</v>
      </c>
      <c r="D17" s="26" t="s">
        <v>86</v>
      </c>
      <c r="E17" s="26" t="str">
        <f>сетка!H60</f>
        <v>Пирогов Владимир-Андреева Ирина</v>
      </c>
      <c r="F17" s="30">
        <v>21</v>
      </c>
      <c r="G17" s="30">
        <v>19</v>
      </c>
      <c r="H17" s="31">
        <v>18</v>
      </c>
      <c r="I17" s="31">
        <v>21</v>
      </c>
      <c r="J17" s="32">
        <v>18</v>
      </c>
      <c r="K17" s="32">
        <v>21</v>
      </c>
      <c r="L17">
        <f t="shared" si="1"/>
        <v>1</v>
      </c>
      <c r="M17">
        <f t="shared" si="2"/>
        <v>-1</v>
      </c>
      <c r="N17">
        <f t="shared" si="3"/>
        <v>-1</v>
      </c>
      <c r="O17">
        <f t="shared" si="4"/>
        <v>-1</v>
      </c>
      <c r="P17" t="str">
        <f t="shared" si="5"/>
        <v>Пирогов Владимир-Андреева Ирина</v>
      </c>
      <c r="Q17" t="str">
        <f t="shared" si="6"/>
        <v>Духовской Алексей-Щеннинкова Елена</v>
      </c>
      <c r="R17" t="str">
        <f t="shared" si="0"/>
        <v>21-19 18-21 18-21</v>
      </c>
    </row>
    <row r="18" spans="1:18">
      <c r="A18" s="46" t="s">
        <v>90</v>
      </c>
      <c r="B18">
        <v>1</v>
      </c>
      <c r="C18" s="30" t="str">
        <f>сетка!AB6</f>
        <v>Зиновьев Андрей-Андриенко Екатерина</v>
      </c>
      <c r="D18" s="26" t="s">
        <v>86</v>
      </c>
      <c r="E18" s="26" t="str">
        <f>сетка!AB9</f>
        <v>Горсков Феликс-Глазов Петр</v>
      </c>
      <c r="F18" s="30">
        <v>14</v>
      </c>
      <c r="G18" s="30">
        <v>21</v>
      </c>
      <c r="H18" s="31">
        <v>19</v>
      </c>
      <c r="I18" s="31">
        <v>21</v>
      </c>
      <c r="L18">
        <f t="shared" si="1"/>
        <v>-1</v>
      </c>
      <c r="M18">
        <f t="shared" si="2"/>
        <v>-1</v>
      </c>
      <c r="N18">
        <f t="shared" si="3"/>
        <v>0</v>
      </c>
      <c r="O18">
        <f t="shared" si="4"/>
        <v>-2</v>
      </c>
      <c r="P18" t="str">
        <f t="shared" si="5"/>
        <v>Горсков Феликс-Глазов Петр</v>
      </c>
      <c r="Q18" t="str">
        <f t="shared" si="6"/>
        <v>Зиновьев Андрей-Андриенко Екатерина</v>
      </c>
      <c r="R18" t="str">
        <f t="shared" si="0"/>
        <v>14-21 19-21 -</v>
      </c>
    </row>
    <row r="19" spans="1:18">
      <c r="A19" s="46"/>
      <c r="B19">
        <v>2</v>
      </c>
      <c r="C19" s="30" t="str">
        <f>сетка!AB14</f>
        <v>Духовская Татьяна-Одинцова Екатерина</v>
      </c>
      <c r="D19" s="26" t="s">
        <v>86</v>
      </c>
      <c r="E19" s="26" t="str">
        <f>сетка!AB17</f>
        <v>Ушакова Наталья-Шулепова Ульяна</v>
      </c>
      <c r="F19" s="30">
        <v>19</v>
      </c>
      <c r="G19" s="30">
        <v>21</v>
      </c>
      <c r="H19" s="31">
        <v>12</v>
      </c>
      <c r="I19" s="31">
        <v>21</v>
      </c>
      <c r="L19">
        <f t="shared" si="1"/>
        <v>-1</v>
      </c>
      <c r="M19">
        <f t="shared" si="2"/>
        <v>-1</v>
      </c>
      <c r="N19">
        <f t="shared" si="3"/>
        <v>0</v>
      </c>
      <c r="O19">
        <f t="shared" si="4"/>
        <v>-2</v>
      </c>
      <c r="P19" t="str">
        <f t="shared" si="5"/>
        <v>Ушакова Наталья-Шулепова Ульяна</v>
      </c>
      <c r="Q19" t="str">
        <f t="shared" si="6"/>
        <v>Духовская Татьяна-Одинцова Екатерина</v>
      </c>
      <c r="R19" t="str">
        <f t="shared" si="0"/>
        <v>19-21 12-21 -</v>
      </c>
    </row>
    <row r="20" spans="1:18">
      <c r="A20" s="46" t="s">
        <v>91</v>
      </c>
      <c r="B20">
        <v>1</v>
      </c>
      <c r="C20" s="30" t="str">
        <f>сетка!W51</f>
        <v>Духовской Дмитрий-Плетнев Павел</v>
      </c>
      <c r="D20" s="26" t="s">
        <v>86</v>
      </c>
      <c r="E20" s="26" t="str">
        <f>сетка!W54</f>
        <v>Дмитриев Илья-Солнцев Евгений</v>
      </c>
      <c r="F20" s="30">
        <v>9</v>
      </c>
      <c r="G20" s="30">
        <v>21</v>
      </c>
      <c r="H20" s="31">
        <v>21</v>
      </c>
      <c r="I20" s="31">
        <v>18</v>
      </c>
      <c r="J20" s="32">
        <v>21</v>
      </c>
      <c r="K20" s="32">
        <v>12</v>
      </c>
      <c r="L20">
        <f t="shared" si="1"/>
        <v>-1</v>
      </c>
      <c r="M20">
        <f t="shared" si="2"/>
        <v>1</v>
      </c>
      <c r="N20">
        <f t="shared" si="3"/>
        <v>1</v>
      </c>
      <c r="O20">
        <f t="shared" si="4"/>
        <v>1</v>
      </c>
      <c r="P20" t="str">
        <f t="shared" si="5"/>
        <v>Духовской Дмитрий-Плетнев Павел</v>
      </c>
      <c r="Q20" t="str">
        <f t="shared" si="6"/>
        <v>Дмитриев Илья-Солнцев Евгений</v>
      </c>
      <c r="R20" t="str">
        <f t="shared" si="0"/>
        <v>9-21 21-18 21-12</v>
      </c>
    </row>
    <row r="21" spans="1:18">
      <c r="A21" s="46"/>
      <c r="B21">
        <v>2</v>
      </c>
      <c r="C21" s="30" t="str">
        <f>сетка!W55</f>
        <v>Наумов Эдуард-Яркова Мария</v>
      </c>
      <c r="D21" s="26" t="s">
        <v>86</v>
      </c>
      <c r="E21" s="26" t="str">
        <f>сетка!W58</f>
        <v>Духовской Алексей-Щеннинкова Елена</v>
      </c>
      <c r="F21" s="30">
        <v>20</v>
      </c>
      <c r="G21" s="30">
        <v>22</v>
      </c>
      <c r="H21" s="31">
        <v>17</v>
      </c>
      <c r="I21" s="31">
        <v>21</v>
      </c>
      <c r="L21">
        <f t="shared" si="1"/>
        <v>-1</v>
      </c>
      <c r="M21">
        <f t="shared" si="2"/>
        <v>-1</v>
      </c>
      <c r="N21">
        <f t="shared" si="3"/>
        <v>0</v>
      </c>
      <c r="O21">
        <f t="shared" si="4"/>
        <v>-2</v>
      </c>
      <c r="P21" t="str">
        <f t="shared" si="5"/>
        <v>Духовской Алексей-Щеннинкова Елена</v>
      </c>
      <c r="Q21" t="str">
        <f t="shared" si="6"/>
        <v>Наумов Эдуард-Яркова Мария</v>
      </c>
      <c r="R21" t="str">
        <f t="shared" si="0"/>
        <v>20-22 17-21 -</v>
      </c>
    </row>
    <row r="22" spans="1:18">
      <c r="A22" s="46" t="s">
        <v>92</v>
      </c>
      <c r="B22">
        <v>1</v>
      </c>
      <c r="C22" s="30" t="str">
        <f>сетка!AG10</f>
        <v>Горсков Феликс-Глазов Петр</v>
      </c>
      <c r="D22" s="26" t="s">
        <v>86</v>
      </c>
      <c r="E22" s="26" t="str">
        <f>сетка!AG13</f>
        <v>Ушакова Наталья-Шулепова Ульяна</v>
      </c>
      <c r="F22" s="30">
        <v>21</v>
      </c>
      <c r="G22" s="30">
        <v>14</v>
      </c>
      <c r="H22" s="31">
        <v>21</v>
      </c>
      <c r="I22" s="31">
        <v>16</v>
      </c>
      <c r="L22">
        <f t="shared" si="1"/>
        <v>1</v>
      </c>
      <c r="M22">
        <f t="shared" si="2"/>
        <v>1</v>
      </c>
      <c r="N22">
        <f t="shared" si="3"/>
        <v>0</v>
      </c>
      <c r="O22">
        <f t="shared" si="4"/>
        <v>2</v>
      </c>
      <c r="P22" t="str">
        <f t="shared" si="5"/>
        <v>Горсков Феликс-Глазов Петр</v>
      </c>
      <c r="Q22" t="str">
        <f t="shared" si="6"/>
        <v>Ушакова Наталья-Шулепова Ульяна</v>
      </c>
      <c r="R22" t="str">
        <f t="shared" si="0"/>
        <v>21-14 21-16 -</v>
      </c>
    </row>
    <row r="23" spans="1:18">
      <c r="A23" s="46"/>
      <c r="B23">
        <v>2</v>
      </c>
      <c r="C23" s="30" t="str">
        <f>сетка!AG16</f>
        <v>Зиновьев Андрей-Андриенко Екатерина</v>
      </c>
      <c r="D23" s="26" t="s">
        <v>86</v>
      </c>
      <c r="E23" s="26" t="str">
        <f>сетка!AG19</f>
        <v>Духовская Татьяна-Одинцова Екатерина</v>
      </c>
      <c r="F23" s="30">
        <v>19</v>
      </c>
      <c r="G23" s="30">
        <v>21</v>
      </c>
      <c r="H23" s="31">
        <v>18</v>
      </c>
      <c r="I23" s="31">
        <v>21</v>
      </c>
      <c r="L23">
        <f t="shared" si="1"/>
        <v>-1</v>
      </c>
      <c r="M23">
        <f t="shared" si="2"/>
        <v>-1</v>
      </c>
      <c r="N23">
        <f t="shared" si="3"/>
        <v>0</v>
      </c>
      <c r="O23">
        <f t="shared" si="4"/>
        <v>-2</v>
      </c>
      <c r="P23" t="str">
        <f t="shared" si="5"/>
        <v>Духовская Татьяна-Одинцова Екатерина</v>
      </c>
      <c r="Q23" t="str">
        <f t="shared" si="6"/>
        <v>Зиновьев Андрей-Андриенко Екатерина</v>
      </c>
      <c r="R23" t="str">
        <f t="shared" si="0"/>
        <v>19-21 18-21 -</v>
      </c>
    </row>
    <row r="24" spans="1:18">
      <c r="A24" s="46" t="s">
        <v>93</v>
      </c>
      <c r="B24">
        <v>1</v>
      </c>
      <c r="C24" s="30" t="str">
        <f>сетка!AB53</f>
        <v>Духовской Дмитрий-Плетнев Павел</v>
      </c>
      <c r="D24" s="26" t="s">
        <v>86</v>
      </c>
      <c r="E24" s="26" t="str">
        <f>сетка!AB56</f>
        <v>Духовской Алексей-Щеннинкова Елена</v>
      </c>
      <c r="F24" s="30">
        <v>20</v>
      </c>
      <c r="G24" s="30">
        <v>22</v>
      </c>
      <c r="H24" s="31">
        <v>21</v>
      </c>
      <c r="I24" s="31">
        <v>18</v>
      </c>
      <c r="J24" s="32">
        <v>22</v>
      </c>
      <c r="K24" s="32">
        <v>20</v>
      </c>
      <c r="L24">
        <f t="shared" si="1"/>
        <v>-1</v>
      </c>
      <c r="M24">
        <f t="shared" si="2"/>
        <v>1</v>
      </c>
      <c r="N24">
        <f t="shared" si="3"/>
        <v>1</v>
      </c>
      <c r="O24">
        <f t="shared" si="4"/>
        <v>1</v>
      </c>
      <c r="P24" t="str">
        <f t="shared" si="5"/>
        <v>Духовской Дмитрий-Плетнев Павел</v>
      </c>
      <c r="Q24" t="str">
        <f t="shared" si="6"/>
        <v>Духовской Алексей-Щеннинкова Елена</v>
      </c>
      <c r="R24" t="str">
        <f t="shared" si="0"/>
        <v>20-22 21-18 22-20</v>
      </c>
    </row>
    <row r="25" spans="1:18">
      <c r="A25" s="46"/>
      <c r="B25">
        <v>2</v>
      </c>
      <c r="C25" s="30" t="str">
        <f>сетка!AB59</f>
        <v>Дмитриев Илья-Солнцев Евгений</v>
      </c>
      <c r="D25" s="26" t="s">
        <v>86</v>
      </c>
      <c r="E25" s="26" t="str">
        <f>сетка!AB62</f>
        <v>Наумов Эдуард-Яркова Мария</v>
      </c>
      <c r="F25" s="30">
        <v>16</v>
      </c>
      <c r="G25" s="30">
        <v>21</v>
      </c>
      <c r="H25" s="31">
        <v>15</v>
      </c>
      <c r="I25" s="31">
        <v>21</v>
      </c>
      <c r="L25">
        <f t="shared" si="1"/>
        <v>-1</v>
      </c>
      <c r="M25">
        <f t="shared" si="2"/>
        <v>-1</v>
      </c>
      <c r="N25">
        <f t="shared" si="3"/>
        <v>0</v>
      </c>
      <c r="O25">
        <f t="shared" si="4"/>
        <v>-2</v>
      </c>
      <c r="P25" t="str">
        <f t="shared" si="5"/>
        <v>Наумов Эдуард-Яркова Мария</v>
      </c>
      <c r="Q25" t="str">
        <f t="shared" si="6"/>
        <v>Дмитриев Илья-Солнцев Евгений</v>
      </c>
      <c r="R25" t="str">
        <f t="shared" si="0"/>
        <v>16-21 15-21 -</v>
      </c>
    </row>
    <row r="26" spans="1:18">
      <c r="A26" s="46" t="s">
        <v>94</v>
      </c>
      <c r="B26">
        <v>1</v>
      </c>
      <c r="C26" s="30" t="str">
        <f>сетка!M17</f>
        <v>Шехонин Юрий-Вахнина Елена</v>
      </c>
      <c r="D26" s="26" t="s">
        <v>86</v>
      </c>
      <c r="E26" s="26" t="str">
        <f>сетка!M20</f>
        <v>Духовской Максим-Рубцов Алексей</v>
      </c>
      <c r="F26" s="30">
        <v>18</v>
      </c>
      <c r="G26" s="30">
        <v>21</v>
      </c>
      <c r="H26" s="31">
        <v>27</v>
      </c>
      <c r="I26" s="31">
        <v>25</v>
      </c>
      <c r="J26" s="32">
        <v>21</v>
      </c>
      <c r="K26" s="32">
        <v>19</v>
      </c>
      <c r="L26">
        <f t="shared" si="1"/>
        <v>-1</v>
      </c>
      <c r="M26">
        <f t="shared" si="2"/>
        <v>1</v>
      </c>
      <c r="N26">
        <f t="shared" si="3"/>
        <v>1</v>
      </c>
      <c r="O26">
        <f t="shared" si="4"/>
        <v>1</v>
      </c>
      <c r="P26" t="str">
        <f t="shared" si="5"/>
        <v>Шехонин Юрий-Вахнина Елена</v>
      </c>
      <c r="Q26" t="str">
        <f t="shared" si="6"/>
        <v>Духовской Максим-Рубцов Алексей</v>
      </c>
      <c r="R26" t="str">
        <f t="shared" si="0"/>
        <v>18-21 27-25 21-19</v>
      </c>
    </row>
    <row r="27" spans="1:18">
      <c r="A27" s="46"/>
      <c r="B27">
        <v>2</v>
      </c>
      <c r="C27" s="30" t="str">
        <f>сетка!M49</f>
        <v>Ушаков Алексей-Некрасов Роман</v>
      </c>
      <c r="D27" s="26" t="s">
        <v>86</v>
      </c>
      <c r="E27" s="26" t="str">
        <f>сетка!M52</f>
        <v>Пирогов Владимир-Андреева Ирина</v>
      </c>
      <c r="F27" s="30">
        <v>15</v>
      </c>
      <c r="G27" s="30">
        <v>21</v>
      </c>
      <c r="H27" s="31">
        <v>21</v>
      </c>
      <c r="I27" s="31">
        <v>15</v>
      </c>
      <c r="J27" s="32">
        <v>21</v>
      </c>
      <c r="K27" s="32">
        <v>16</v>
      </c>
      <c r="L27">
        <f t="shared" si="1"/>
        <v>-1</v>
      </c>
      <c r="M27">
        <f t="shared" si="2"/>
        <v>1</v>
      </c>
      <c r="N27">
        <f t="shared" si="3"/>
        <v>1</v>
      </c>
      <c r="O27">
        <f t="shared" si="4"/>
        <v>1</v>
      </c>
      <c r="P27" t="str">
        <f t="shared" si="5"/>
        <v>Ушаков Алексей-Некрасов Роман</v>
      </c>
      <c r="Q27" t="str">
        <f t="shared" si="6"/>
        <v>Пирогов Владимир-Андреева Ирина</v>
      </c>
      <c r="R27" t="str">
        <f t="shared" si="0"/>
        <v>15-21 21-15 21-16</v>
      </c>
    </row>
    <row r="28" spans="1:18">
      <c r="A28" s="46" t="s">
        <v>95</v>
      </c>
      <c r="B28">
        <v>1</v>
      </c>
      <c r="C28" s="26" t="e">
        <f>сетка!W25</f>
        <v>#N/A</v>
      </c>
      <c r="D28" s="26" t="s">
        <v>86</v>
      </c>
      <c r="E28" s="26" t="str">
        <f>сетка!W28</f>
        <v>Бобин Евгений-Ткачева Елена</v>
      </c>
      <c r="G28" s="30">
        <v>21</v>
      </c>
      <c r="L28">
        <f t="shared" si="1"/>
        <v>-1</v>
      </c>
      <c r="M28">
        <f t="shared" si="2"/>
        <v>0</v>
      </c>
      <c r="N28">
        <f t="shared" si="3"/>
        <v>0</v>
      </c>
      <c r="O28">
        <f t="shared" si="4"/>
        <v>-1</v>
      </c>
      <c r="P28" t="str">
        <f t="shared" si="5"/>
        <v>Бобин Евгений-Ткачева Елена</v>
      </c>
      <c r="Q28" t="e">
        <f t="shared" si="6"/>
        <v>#N/A</v>
      </c>
      <c r="R28" t="str">
        <f t="shared" si="0"/>
        <v>-21 - -</v>
      </c>
    </row>
    <row r="29" spans="1:18">
      <c r="A29" s="46"/>
      <c r="B29">
        <v>2</v>
      </c>
      <c r="C29" s="26" t="str">
        <f>сетка!W29</f>
        <v>Пешкин Константин-Малышева Елена</v>
      </c>
      <c r="D29" s="26" t="s">
        <v>86</v>
      </c>
      <c r="E29" s="26" t="e">
        <f>сетка!W32</f>
        <v>#N/A</v>
      </c>
      <c r="F29" s="30">
        <v>21</v>
      </c>
      <c r="L29">
        <f t="shared" si="1"/>
        <v>1</v>
      </c>
      <c r="M29">
        <f t="shared" si="2"/>
        <v>0</v>
      </c>
      <c r="N29">
        <f t="shared" si="3"/>
        <v>0</v>
      </c>
      <c r="O29">
        <f t="shared" si="4"/>
        <v>1</v>
      </c>
      <c r="P29" t="str">
        <f t="shared" si="5"/>
        <v>Пешкин Константин-Малышева Елена</v>
      </c>
      <c r="Q29" t="e">
        <f t="shared" si="6"/>
        <v>#N/A</v>
      </c>
      <c r="R29" t="str">
        <f t="shared" si="0"/>
        <v>21- - -</v>
      </c>
    </row>
    <row r="30" spans="1:18">
      <c r="A30" s="46" t="s">
        <v>96</v>
      </c>
      <c r="B30">
        <v>1</v>
      </c>
      <c r="C30" s="30" t="str">
        <f>сетка!R33</f>
        <v>Шехонин Юрий-Вахнина Елена</v>
      </c>
      <c r="D30" s="26" t="s">
        <v>86</v>
      </c>
      <c r="E30" s="26" t="str">
        <f>сетка!R36</f>
        <v>Ушаков Алексей-Некрасов Роман</v>
      </c>
      <c r="F30" s="30">
        <v>21</v>
      </c>
      <c r="G30" s="30">
        <v>4</v>
      </c>
      <c r="H30" s="31">
        <v>21</v>
      </c>
      <c r="I30" s="31">
        <v>8</v>
      </c>
      <c r="L30">
        <f t="shared" si="1"/>
        <v>1</v>
      </c>
      <c r="M30">
        <f t="shared" si="2"/>
        <v>1</v>
      </c>
      <c r="N30">
        <f t="shared" si="3"/>
        <v>0</v>
      </c>
      <c r="O30">
        <f t="shared" si="4"/>
        <v>2</v>
      </c>
      <c r="P30" t="str">
        <f t="shared" si="5"/>
        <v>Шехонин Юрий-Вахнина Елена</v>
      </c>
      <c r="Q30" t="str">
        <f t="shared" si="6"/>
        <v>Ушаков Алексей-Некрасов Роман</v>
      </c>
      <c r="R30" t="str">
        <f t="shared" si="0"/>
        <v>21-4 21-8 -</v>
      </c>
    </row>
    <row r="31" spans="1:18">
      <c r="A31" s="46"/>
      <c r="B31">
        <v>2</v>
      </c>
      <c r="C31" s="30" t="str">
        <f>сетка!R49</f>
        <v>Духовской Максим-Рубцов Алексей</v>
      </c>
      <c r="D31" s="26" t="s">
        <v>86</v>
      </c>
      <c r="E31" s="26" t="str">
        <f>сетка!R52</f>
        <v>Пирогов Владимир-Андреева Ирина</v>
      </c>
      <c r="F31" s="30">
        <v>21</v>
      </c>
      <c r="G31" s="30">
        <v>14</v>
      </c>
      <c r="H31" s="31">
        <v>17</v>
      </c>
      <c r="I31" s="31">
        <v>21</v>
      </c>
      <c r="J31" s="32">
        <v>22</v>
      </c>
      <c r="K31" s="32">
        <v>24</v>
      </c>
      <c r="L31">
        <f t="shared" si="1"/>
        <v>1</v>
      </c>
      <c r="M31">
        <f t="shared" si="2"/>
        <v>-1</v>
      </c>
      <c r="N31">
        <f t="shared" si="3"/>
        <v>-1</v>
      </c>
      <c r="O31">
        <f t="shared" si="4"/>
        <v>-1</v>
      </c>
      <c r="P31" t="str">
        <f t="shared" si="5"/>
        <v>Пирогов Владимир-Андреева Ирина</v>
      </c>
      <c r="Q31" t="str">
        <f t="shared" si="6"/>
        <v>Духовской Максим-Рубцов Алексей</v>
      </c>
      <c r="R31" t="str">
        <f>CONCATENATE(F31,"-",G31," ",H31,"-",I31," ",J31,"-",K31)</f>
        <v>21-14 17-21 22-24</v>
      </c>
    </row>
    <row r="32" spans="1:18">
      <c r="A32" s="46" t="s">
        <v>97</v>
      </c>
      <c r="B32">
        <v>1</v>
      </c>
      <c r="C32" s="30" t="str">
        <f>сетка!AB27</f>
        <v>Бобин Евгений-Ткачева Елена</v>
      </c>
      <c r="D32" s="26" t="s">
        <v>86</v>
      </c>
      <c r="E32" s="26" t="str">
        <f>сетка!AB30</f>
        <v>Пешкин Константин-Малышева Елена</v>
      </c>
      <c r="F32" s="30">
        <v>21</v>
      </c>
      <c r="G32" s="30">
        <v>15</v>
      </c>
      <c r="H32" s="31">
        <v>21</v>
      </c>
      <c r="I32" s="31">
        <v>16</v>
      </c>
      <c r="L32">
        <f t="shared" si="1"/>
        <v>1</v>
      </c>
      <c r="M32">
        <f t="shared" si="2"/>
        <v>1</v>
      </c>
      <c r="N32">
        <f t="shared" si="3"/>
        <v>0</v>
      </c>
      <c r="O32">
        <f t="shared" si="4"/>
        <v>2</v>
      </c>
      <c r="P32" t="str">
        <f t="shared" si="5"/>
        <v>Бобин Евгений-Ткачева Елена</v>
      </c>
      <c r="Q32" t="str">
        <f t="shared" si="6"/>
        <v>Пешкин Константин-Малышева Елена</v>
      </c>
      <c r="R32" t="str">
        <f>CONCATENATE(F32,"-",G32," ",H32,"-",I32," ",J32,"-",K32)</f>
        <v>21-15 21-16 -</v>
      </c>
    </row>
    <row r="33" spans="1:18">
      <c r="A33" s="46"/>
      <c r="B33">
        <v>2</v>
      </c>
      <c r="C33" s="26" t="e">
        <f>сетка!AB34</f>
        <v>#N/A</v>
      </c>
      <c r="D33" s="26" t="s">
        <v>86</v>
      </c>
      <c r="E33" s="26" t="e">
        <f>сетка!AB37</f>
        <v>#N/A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 t="str">
        <f>CONCATENATE(F33,"-",G33," ",H33,"-",I33," ",J33,"-",K33)</f>
        <v>- - -</v>
      </c>
    </row>
  </sheetData>
  <autoFilter ref="A1:R33"/>
  <mergeCells count="11">
    <mergeCell ref="A22:A23"/>
    <mergeCell ref="A2:A9"/>
    <mergeCell ref="A10:A13"/>
    <mergeCell ref="A14:A17"/>
    <mergeCell ref="A18:A19"/>
    <mergeCell ref="A20:A21"/>
    <mergeCell ref="A24:A25"/>
    <mergeCell ref="A26:A27"/>
    <mergeCell ref="A28:A29"/>
    <mergeCell ref="A30:A31"/>
    <mergeCell ref="A32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topLeftCell="Y17" zoomScale="96" zoomScaleNormal="96" workbookViewId="0">
      <selection activeCell="AG29" sqref="AG29"/>
    </sheetView>
  </sheetViews>
  <sheetFormatPr defaultRowHeight="15"/>
  <cols>
    <col min="1" max="1" width="2" style="26" customWidth="1"/>
    <col min="2" max="2" width="3.5703125" style="26" bestFit="1" customWidth="1"/>
    <col min="3" max="3" width="40.5703125" style="26" bestFit="1" customWidth="1"/>
    <col min="4" max="6" width="2" customWidth="1"/>
    <col min="7" max="7" width="3.28515625" bestFit="1" customWidth="1"/>
    <col min="8" max="8" width="40.5703125" bestFit="1" customWidth="1"/>
    <col min="9" max="11" width="2" customWidth="1"/>
    <col min="12" max="12" width="3.42578125" bestFit="1" customWidth="1"/>
    <col min="13" max="13" width="38" bestFit="1" customWidth="1"/>
    <col min="14" max="16" width="2" customWidth="1"/>
    <col min="17" max="17" width="3.42578125" bestFit="1" customWidth="1"/>
    <col min="18" max="18" width="38" bestFit="1" customWidth="1"/>
    <col min="19" max="20" width="3.7109375" customWidth="1"/>
    <col min="21" max="21" width="2.5703125" customWidth="1"/>
    <col min="22" max="22" width="4.42578125" style="26" bestFit="1" customWidth="1"/>
    <col min="23" max="23" width="40.5703125" style="26" bestFit="1" customWidth="1"/>
    <col min="24" max="26" width="2" customWidth="1"/>
    <col min="27" max="27" width="4.7109375" bestFit="1" customWidth="1"/>
    <col min="28" max="28" width="40.5703125" bestFit="1" customWidth="1"/>
    <col min="29" max="31" width="2" customWidth="1"/>
    <col min="32" max="32" width="3.5703125" bestFit="1" customWidth="1"/>
    <col min="33" max="33" width="38.42578125" bestFit="1" customWidth="1"/>
    <col min="34" max="36" width="2" customWidth="1"/>
    <col min="37" max="37" width="4.28515625" style="26" bestFit="1" customWidth="1"/>
    <col min="38" max="38" width="17.5703125" style="26" customWidth="1"/>
    <col min="39" max="39" width="2.7109375" customWidth="1"/>
    <col min="40" max="40" width="2.42578125" customWidth="1"/>
    <col min="41" max="41" width="2.28515625" customWidth="1"/>
    <col min="42" max="42" width="3.85546875" style="26" bestFit="1" customWidth="1"/>
    <col min="43" max="43" width="20.28515625" style="26" bestFit="1" customWidth="1"/>
    <col min="44" max="46" width="2" customWidth="1"/>
    <col min="47" max="47" width="4" style="26" bestFit="1" customWidth="1"/>
    <col min="48" max="48" width="17.5703125" style="26" customWidth="1"/>
    <col min="49" max="51" width="2" customWidth="1"/>
    <col min="52" max="52" width="3.42578125" style="26" bestFit="1" customWidth="1"/>
    <col min="53" max="53" width="17.5703125" style="26" customWidth="1"/>
    <col min="54" max="54" width="2.7109375" customWidth="1"/>
  </cols>
  <sheetData>
    <row r="1" spans="1:45" ht="15.75" thickBot="1">
      <c r="A1" s="17"/>
      <c r="B1" s="17">
        <v>1</v>
      </c>
      <c r="C1" s="17"/>
      <c r="D1" s="14"/>
      <c r="E1" s="14"/>
      <c r="F1" s="14"/>
      <c r="G1" s="14">
        <v>2</v>
      </c>
      <c r="H1" s="14"/>
      <c r="I1" s="14"/>
      <c r="J1" s="14"/>
      <c r="K1" s="14"/>
      <c r="L1" s="14">
        <v>3</v>
      </c>
      <c r="M1" s="14"/>
      <c r="N1" s="14"/>
      <c r="O1" s="14"/>
      <c r="P1" s="14"/>
      <c r="Q1" s="14"/>
      <c r="R1" s="14"/>
      <c r="S1" s="2"/>
    </row>
    <row r="2" spans="1:45">
      <c r="A2" s="18"/>
      <c r="B2" s="18"/>
      <c r="C2" s="1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U2" s="1"/>
      <c r="V2" s="17" t="s">
        <v>16</v>
      </c>
      <c r="W2" s="17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"/>
      <c r="AS2" s="9"/>
    </row>
    <row r="3" spans="1:45" ht="15.75" thickBot="1">
      <c r="A3" s="18"/>
      <c r="B3" s="18"/>
      <c r="C3" s="1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U3" s="3"/>
      <c r="V3" s="18"/>
      <c r="W3" s="1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"/>
      <c r="AS3" s="9"/>
    </row>
    <row r="4" spans="1:45" ht="15.75" thickBot="1">
      <c r="A4" s="18"/>
      <c r="B4" s="18"/>
      <c r="C4" s="1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U4" s="3"/>
      <c r="V4" s="19" t="s">
        <v>0</v>
      </c>
      <c r="W4" s="20" t="e">
        <f>игры!Q2</f>
        <v>#N/A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S4" s="9"/>
    </row>
    <row r="5" spans="1:45" ht="15.75" thickBot="1">
      <c r="A5" s="18"/>
      <c r="B5" s="19">
        <v>1</v>
      </c>
      <c r="C5" s="20" t="str">
        <f>VLOOKUP(B5,список!A1:C47,2,FALSE)</f>
        <v>Шехонин Юрий-Вахнина Елена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U5" s="3"/>
      <c r="V5" s="49" t="s">
        <v>17</v>
      </c>
      <c r="W5" s="2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S5" s="9"/>
    </row>
    <row r="6" spans="1:45">
      <c r="A6" s="18"/>
      <c r="B6" s="51" t="s">
        <v>0</v>
      </c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  <c r="U6" s="3"/>
      <c r="V6" s="50"/>
      <c r="W6" s="22"/>
      <c r="X6" s="15"/>
      <c r="Y6" s="15"/>
      <c r="Z6" s="9"/>
      <c r="AA6" s="12"/>
      <c r="AB6" s="7" t="str">
        <f>игры!P10</f>
        <v>Зиновьев Андрей-Андриенко Екатерина</v>
      </c>
      <c r="AC6" s="9"/>
      <c r="AD6" s="9"/>
      <c r="AE6" s="9"/>
      <c r="AF6" s="9"/>
      <c r="AG6" s="9"/>
      <c r="AH6" s="9"/>
      <c r="AI6" s="4"/>
      <c r="AS6" s="9"/>
    </row>
    <row r="7" spans="1:45" ht="15.75" thickBot="1">
      <c r="A7" s="18"/>
      <c r="B7" s="51"/>
      <c r="C7" s="22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"/>
      <c r="U7" s="3"/>
      <c r="V7" s="23" t="s">
        <v>1</v>
      </c>
      <c r="W7" s="24" t="str">
        <f>игры!Q3</f>
        <v>Зиновьев Андрей-Андриенко Екатерина</v>
      </c>
      <c r="X7" s="9"/>
      <c r="Y7" s="15"/>
      <c r="Z7" s="15"/>
      <c r="AA7" s="47" t="s">
        <v>19</v>
      </c>
      <c r="AB7" s="10" t="str">
        <f>игры!R10</f>
        <v>-21 - -</v>
      </c>
      <c r="AC7" s="9"/>
      <c r="AD7" s="9"/>
      <c r="AE7" s="9"/>
      <c r="AF7" s="9"/>
      <c r="AG7" s="9"/>
      <c r="AH7" s="9"/>
      <c r="AI7" s="4"/>
      <c r="AS7" s="9"/>
    </row>
    <row r="8" spans="1:45" ht="15.75" thickBot="1">
      <c r="A8" s="18"/>
      <c r="B8" s="23">
        <v>16</v>
      </c>
      <c r="C8" s="24" t="e">
        <f>VLOOKUP(B8,список!A1:C47,2,FALSE)</f>
        <v>#N/A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"/>
      <c r="U8" s="3"/>
      <c r="V8" s="19" t="s">
        <v>2</v>
      </c>
      <c r="W8" s="20" t="str">
        <f>игры!Q4</f>
        <v>Бобин Евгений-Ткачева Елена</v>
      </c>
      <c r="X8" s="9"/>
      <c r="Y8" s="15"/>
      <c r="Z8" s="9"/>
      <c r="AA8" s="48"/>
      <c r="AB8" s="11" t="str">
        <f>игры!R11</f>
        <v>14-21 14-21 -</v>
      </c>
      <c r="AC8" s="15"/>
      <c r="AD8" s="15"/>
      <c r="AE8" s="9"/>
      <c r="AF8" s="9"/>
      <c r="AG8" s="9"/>
      <c r="AH8" s="9"/>
      <c r="AI8" s="4"/>
      <c r="AS8" s="9"/>
    </row>
    <row r="9" spans="1:45" ht="15.75" thickBot="1">
      <c r="A9" s="18"/>
      <c r="B9" s="18"/>
      <c r="C9" s="18"/>
      <c r="D9" s="9"/>
      <c r="E9" s="15"/>
      <c r="F9" s="9"/>
      <c r="G9" s="12"/>
      <c r="H9" s="7" t="str">
        <f>игры!P2</f>
        <v>Шехонин Юрий-Вахнина Елена</v>
      </c>
      <c r="I9" s="9"/>
      <c r="J9" s="9"/>
      <c r="K9" s="9"/>
      <c r="L9" s="9"/>
      <c r="M9" s="9"/>
      <c r="N9" s="9"/>
      <c r="O9" s="9"/>
      <c r="P9" s="9"/>
      <c r="Q9" s="9"/>
      <c r="R9" s="9"/>
      <c r="S9" s="4"/>
      <c r="U9" s="3"/>
      <c r="V9" s="49" t="s">
        <v>18</v>
      </c>
      <c r="W9" s="21"/>
      <c r="X9" s="15"/>
      <c r="Y9" s="15"/>
      <c r="Z9" s="9"/>
      <c r="AA9" s="13"/>
      <c r="AB9" s="8" t="str">
        <f>игры!P11</f>
        <v>Горсков Феликс-Глазов Петр</v>
      </c>
      <c r="AC9" s="9"/>
      <c r="AD9" s="15"/>
      <c r="AE9" s="9"/>
      <c r="AF9" s="9">
        <v>9</v>
      </c>
      <c r="AG9" s="9"/>
      <c r="AH9" s="9"/>
      <c r="AI9" s="4"/>
      <c r="AS9" s="9"/>
    </row>
    <row r="10" spans="1:45">
      <c r="A10" s="18"/>
      <c r="B10" s="18"/>
      <c r="C10" s="18"/>
      <c r="D10" s="9"/>
      <c r="E10" s="15"/>
      <c r="F10" s="15"/>
      <c r="G10" s="52" t="s">
        <v>8</v>
      </c>
      <c r="H10" s="10" t="str">
        <f>игры!R2</f>
        <v>21- - -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4"/>
      <c r="U10" s="3"/>
      <c r="V10" s="50"/>
      <c r="W10" s="22"/>
      <c r="X10" s="9"/>
      <c r="Y10" s="9"/>
      <c r="Z10" s="9"/>
      <c r="AA10" s="9"/>
      <c r="AB10" s="9"/>
      <c r="AC10" s="9"/>
      <c r="AD10" s="15"/>
      <c r="AE10" s="9"/>
      <c r="AF10" s="12"/>
      <c r="AG10" s="7" t="str">
        <f>игры!P18</f>
        <v>Горсков Феликс-Глазов Петр</v>
      </c>
      <c r="AH10" s="9"/>
      <c r="AI10" s="4"/>
      <c r="AS10" s="9"/>
    </row>
    <row r="11" spans="1:45" ht="15.75" thickBot="1">
      <c r="A11" s="18"/>
      <c r="B11" s="18"/>
      <c r="C11" s="18"/>
      <c r="D11" s="9"/>
      <c r="E11" s="15"/>
      <c r="F11" s="9"/>
      <c r="G11" s="52"/>
      <c r="H11" s="11" t="str">
        <f>игры!R3</f>
        <v>21-12 21-10 -</v>
      </c>
      <c r="I11" s="15"/>
      <c r="J11" s="15"/>
      <c r="K11" s="9"/>
      <c r="L11" s="9"/>
      <c r="M11" s="9"/>
      <c r="N11" s="9"/>
      <c r="O11" s="9"/>
      <c r="P11" s="9"/>
      <c r="Q11" s="9"/>
      <c r="R11" s="9"/>
      <c r="S11" s="4"/>
      <c r="U11" s="3"/>
      <c r="V11" s="23" t="s">
        <v>34</v>
      </c>
      <c r="W11" s="24" t="str">
        <f>игры!Q5</f>
        <v>Горсков Феликс-Глазов Петр</v>
      </c>
      <c r="X11" s="9"/>
      <c r="Y11" s="9"/>
      <c r="Z11" s="9"/>
      <c r="AA11" s="9"/>
      <c r="AB11" s="9"/>
      <c r="AC11" s="9"/>
      <c r="AD11" s="15"/>
      <c r="AE11" s="15"/>
      <c r="AF11" s="47" t="s">
        <v>21</v>
      </c>
      <c r="AG11" s="10" t="str">
        <f>игры!R18</f>
        <v>14-21 19-21 -</v>
      </c>
      <c r="AH11" s="9"/>
      <c r="AI11" s="4"/>
      <c r="AS11" s="9"/>
    </row>
    <row r="12" spans="1:45" ht="15.75" thickBot="1">
      <c r="A12" s="18"/>
      <c r="B12" s="18"/>
      <c r="C12" s="18"/>
      <c r="D12" s="9"/>
      <c r="E12" s="15"/>
      <c r="F12" s="9"/>
      <c r="G12" s="13"/>
      <c r="H12" s="8" t="str">
        <f>игры!P3</f>
        <v>Духовской Дмитрий-Плетнев Павел</v>
      </c>
      <c r="I12" s="9"/>
      <c r="J12" s="15"/>
      <c r="K12" s="9"/>
      <c r="L12" s="9"/>
      <c r="M12" s="9"/>
      <c r="N12" s="9"/>
      <c r="O12" s="9"/>
      <c r="P12" s="9"/>
      <c r="Q12" s="9"/>
      <c r="R12" s="9"/>
      <c r="S12" s="4"/>
      <c r="U12" s="3"/>
      <c r="V12" s="19" t="s">
        <v>4</v>
      </c>
      <c r="W12" s="20" t="str">
        <f>игры!Q6</f>
        <v>Пешкин Константин-Малышева Елена</v>
      </c>
      <c r="X12" s="9"/>
      <c r="Y12" s="9"/>
      <c r="Z12" s="9"/>
      <c r="AA12" s="9"/>
      <c r="AB12" s="9"/>
      <c r="AC12" s="9"/>
      <c r="AD12" s="15"/>
      <c r="AE12" s="9"/>
      <c r="AF12" s="48"/>
      <c r="AG12" s="11" t="str">
        <f>игры!R19</f>
        <v>19-21 12-21 -</v>
      </c>
      <c r="AH12" s="9"/>
      <c r="AI12" s="4"/>
      <c r="AS12" s="9"/>
    </row>
    <row r="13" spans="1:45" ht="15.75" thickBot="1">
      <c r="A13" s="18"/>
      <c r="B13" s="19">
        <v>9</v>
      </c>
      <c r="C13" s="20" t="str">
        <f>VLOOKUP(B13,список!A1:C47,2,FALSE)</f>
        <v>Духовской Дмитрий-Плетнев Павел</v>
      </c>
      <c r="D13" s="9"/>
      <c r="E13" s="15"/>
      <c r="F13" s="9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4"/>
      <c r="U13" s="3"/>
      <c r="V13" s="49" t="s">
        <v>28</v>
      </c>
      <c r="W13" s="21"/>
      <c r="X13" s="9"/>
      <c r="Y13" s="9"/>
      <c r="Z13" s="9"/>
      <c r="AA13" s="9"/>
      <c r="AB13" s="9"/>
      <c r="AC13" s="9"/>
      <c r="AD13" s="15"/>
      <c r="AE13" s="9"/>
      <c r="AF13" s="13"/>
      <c r="AG13" s="8" t="str">
        <f>игры!P19</f>
        <v>Ушакова Наталья-Шулепова Ульяна</v>
      </c>
      <c r="AH13" s="9"/>
      <c r="AI13" s="4"/>
      <c r="AS13" s="9"/>
    </row>
    <row r="14" spans="1:45">
      <c r="A14" s="18"/>
      <c r="B14" s="51" t="s">
        <v>1</v>
      </c>
      <c r="C14" s="21"/>
      <c r="D14" s="15"/>
      <c r="E14" s="15"/>
      <c r="F14" s="9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4"/>
      <c r="U14" s="3"/>
      <c r="V14" s="50"/>
      <c r="W14" s="22"/>
      <c r="X14" s="15"/>
      <c r="Y14" s="15"/>
      <c r="Z14" s="9"/>
      <c r="AA14" s="12"/>
      <c r="AB14" s="7" t="str">
        <f>игры!P12</f>
        <v>Духовская Татьяна-Одинцова Екатерина</v>
      </c>
      <c r="AC14" s="9"/>
      <c r="AD14" s="15"/>
      <c r="AE14" s="9"/>
      <c r="AF14" s="9"/>
      <c r="AG14" s="9"/>
      <c r="AH14" s="9"/>
      <c r="AI14" s="4"/>
      <c r="AS14" s="9"/>
    </row>
    <row r="15" spans="1:45" ht="15.75" thickBot="1">
      <c r="A15" s="18"/>
      <c r="B15" s="51"/>
      <c r="C15" s="22"/>
      <c r="D15" s="9"/>
      <c r="E15" s="9"/>
      <c r="F15" s="9"/>
      <c r="G15" s="9"/>
      <c r="H15" s="9"/>
      <c r="I15" s="9"/>
      <c r="J15" s="15"/>
      <c r="K15" s="9"/>
      <c r="L15" s="9"/>
      <c r="M15" s="9"/>
      <c r="N15" s="9"/>
      <c r="O15" s="9"/>
      <c r="P15" s="9"/>
      <c r="Q15" s="9"/>
      <c r="R15" s="9"/>
      <c r="S15" s="4"/>
      <c r="U15" s="3"/>
      <c r="V15" s="23" t="s">
        <v>35</v>
      </c>
      <c r="W15" s="24" t="str">
        <f>игры!Q7</f>
        <v>Духовская Татьяна-Одинцова Екатерина</v>
      </c>
      <c r="X15" s="9"/>
      <c r="Y15" s="15"/>
      <c r="Z15" s="15"/>
      <c r="AA15" s="47" t="s">
        <v>20</v>
      </c>
      <c r="AB15" s="10" t="str">
        <f>игры!R12</f>
        <v>16-21 10-21 -</v>
      </c>
      <c r="AC15" s="15"/>
      <c r="AD15" s="15"/>
      <c r="AE15" s="9"/>
      <c r="AF15" s="9">
        <v>11</v>
      </c>
      <c r="AG15" s="9"/>
      <c r="AH15" s="9"/>
      <c r="AI15" s="4"/>
      <c r="AS15" s="9"/>
    </row>
    <row r="16" spans="1:45" ht="15.75" thickBot="1">
      <c r="A16" s="18"/>
      <c r="B16" s="23">
        <v>8</v>
      </c>
      <c r="C16" s="24" t="str">
        <f>VLOOKUP(B16,список!A1:C47,2,FALSE)</f>
        <v>Зиновьев Андрей-Андриенко Екатерина</v>
      </c>
      <c r="D16" s="9"/>
      <c r="E16" s="9"/>
      <c r="F16" s="9"/>
      <c r="G16" s="9"/>
      <c r="H16" s="9"/>
      <c r="I16" s="9"/>
      <c r="J16" s="15"/>
      <c r="K16" s="9"/>
      <c r="L16" s="9"/>
      <c r="M16" s="9"/>
      <c r="N16" s="9"/>
      <c r="O16" s="9"/>
      <c r="P16" s="9"/>
      <c r="Q16" s="9"/>
      <c r="R16" s="9"/>
      <c r="S16" s="4"/>
      <c r="U16" s="3"/>
      <c r="V16" s="19" t="s">
        <v>6</v>
      </c>
      <c r="W16" s="20" t="str">
        <f>игры!Q8</f>
        <v>Ушакова Наталья-Шулепова Ульяна</v>
      </c>
      <c r="X16" s="9"/>
      <c r="Y16" s="15"/>
      <c r="Z16" s="9"/>
      <c r="AA16" s="48"/>
      <c r="AB16" s="11" t="str">
        <f>игры!R13</f>
        <v>21- - -</v>
      </c>
      <c r="AC16" s="9"/>
      <c r="AD16" s="9"/>
      <c r="AE16" s="9"/>
      <c r="AF16" s="12" t="s">
        <v>19</v>
      </c>
      <c r="AG16" s="7" t="str">
        <f>игры!Q18</f>
        <v>Зиновьев Андрей-Андриенко Екатерина</v>
      </c>
      <c r="AH16" s="9"/>
      <c r="AI16" s="4"/>
      <c r="AS16" s="9"/>
    </row>
    <row r="17" spans="1:50" ht="15.75" thickBot="1">
      <c r="A17" s="18"/>
      <c r="B17" s="18"/>
      <c r="C17" s="18"/>
      <c r="D17" s="9"/>
      <c r="E17" s="9"/>
      <c r="F17" s="9"/>
      <c r="G17" s="9"/>
      <c r="H17" s="9"/>
      <c r="I17" s="9"/>
      <c r="J17" s="15"/>
      <c r="K17" s="9"/>
      <c r="L17" s="12"/>
      <c r="M17" s="7" t="str">
        <f>игры!P14</f>
        <v>Шехонин Юрий-Вахнина Елена</v>
      </c>
      <c r="N17" s="9"/>
      <c r="O17" s="9"/>
      <c r="P17" s="9"/>
      <c r="Q17" s="9"/>
      <c r="R17" s="9"/>
      <c r="S17" s="4"/>
      <c r="U17" s="3"/>
      <c r="V17" s="49" t="s">
        <v>29</v>
      </c>
      <c r="W17" s="21"/>
      <c r="X17" s="15"/>
      <c r="Y17" s="15"/>
      <c r="Z17" s="9"/>
      <c r="AA17" s="13"/>
      <c r="AB17" s="8" t="str">
        <f>игры!P13</f>
        <v>Ушакова Наталья-Шулепова Ульяна</v>
      </c>
      <c r="AC17" s="9"/>
      <c r="AD17" s="9"/>
      <c r="AE17" s="9"/>
      <c r="AF17" s="47" t="s">
        <v>22</v>
      </c>
      <c r="AG17" s="10"/>
      <c r="AH17" s="9"/>
      <c r="AI17" s="4"/>
      <c r="AS17" s="9"/>
      <c r="AT17" s="9"/>
      <c r="AU17" s="18"/>
      <c r="AV17" s="18"/>
      <c r="AW17" s="9"/>
      <c r="AX17" s="9"/>
    </row>
    <row r="18" spans="1:50">
      <c r="A18" s="18"/>
      <c r="B18" s="18"/>
      <c r="C18" s="18"/>
      <c r="D18" s="9"/>
      <c r="E18" s="9"/>
      <c r="F18" s="9"/>
      <c r="G18" s="9"/>
      <c r="H18" s="9"/>
      <c r="I18" s="9"/>
      <c r="J18" s="15"/>
      <c r="K18" s="15"/>
      <c r="L18" s="52" t="s">
        <v>12</v>
      </c>
      <c r="M18" s="10" t="str">
        <f>игры!R14</f>
        <v>22-20 21-11 -</v>
      </c>
      <c r="N18" s="9"/>
      <c r="O18" s="9"/>
      <c r="P18" s="9"/>
      <c r="Q18" s="9"/>
      <c r="R18" s="9"/>
      <c r="S18" s="4"/>
      <c r="U18" s="3"/>
      <c r="V18" s="50"/>
      <c r="W18" s="22"/>
      <c r="X18" s="9"/>
      <c r="Y18" s="9"/>
      <c r="Z18" s="9"/>
      <c r="AA18" s="9"/>
      <c r="AB18" s="9"/>
      <c r="AC18" s="9"/>
      <c r="AD18" s="9"/>
      <c r="AE18" s="9"/>
      <c r="AF18" s="48"/>
      <c r="AG18" s="11"/>
      <c r="AH18" s="9"/>
      <c r="AI18" s="4"/>
      <c r="AS18" s="9"/>
      <c r="AT18" s="9"/>
      <c r="AU18" s="18"/>
      <c r="AV18" s="18"/>
      <c r="AW18" s="9"/>
      <c r="AX18" s="9"/>
    </row>
    <row r="19" spans="1:50" ht="15.75" thickBot="1">
      <c r="A19" s="18"/>
      <c r="B19" s="18"/>
      <c r="C19" s="18"/>
      <c r="D19" s="9"/>
      <c r="E19" s="9"/>
      <c r="F19" s="9"/>
      <c r="G19" s="9"/>
      <c r="H19" s="9"/>
      <c r="I19" s="9"/>
      <c r="J19" s="15"/>
      <c r="K19" s="9"/>
      <c r="L19" s="52"/>
      <c r="M19" s="11" t="str">
        <f>игры!R15</f>
        <v>21-18 21-18 -</v>
      </c>
      <c r="N19" s="15"/>
      <c r="O19" s="15"/>
      <c r="P19" s="9"/>
      <c r="Q19" s="9"/>
      <c r="R19" s="9"/>
      <c r="S19" s="4"/>
      <c r="U19" s="3"/>
      <c r="V19" s="23" t="s">
        <v>36</v>
      </c>
      <c r="W19" s="24" t="e">
        <f>игры!Q9</f>
        <v>#N/A</v>
      </c>
      <c r="X19" s="9"/>
      <c r="Y19" s="9"/>
      <c r="Z19" s="9"/>
      <c r="AA19" s="9"/>
      <c r="AB19" s="9"/>
      <c r="AC19" s="9"/>
      <c r="AD19" s="9"/>
      <c r="AE19" s="9"/>
      <c r="AF19" s="13" t="s">
        <v>20</v>
      </c>
      <c r="AG19" s="8" t="str">
        <f>игры!Q19</f>
        <v>Духовская Татьяна-Одинцова Екатерина</v>
      </c>
      <c r="AH19" s="9"/>
      <c r="AI19" s="4"/>
      <c r="AS19" s="9"/>
      <c r="AT19" s="9"/>
      <c r="AU19" s="18"/>
      <c r="AV19" s="18"/>
      <c r="AW19" s="9"/>
      <c r="AX19" s="9"/>
    </row>
    <row r="20" spans="1:50" ht="15.75" thickBot="1">
      <c r="A20" s="18"/>
      <c r="B20" s="18"/>
      <c r="C20" s="18"/>
      <c r="D20" s="9"/>
      <c r="E20" s="9"/>
      <c r="F20" s="9"/>
      <c r="G20" s="9"/>
      <c r="H20" s="9"/>
      <c r="I20" s="9"/>
      <c r="J20" s="15"/>
      <c r="K20" s="9"/>
      <c r="L20" s="13"/>
      <c r="M20" s="8" t="str">
        <f>игры!P15</f>
        <v>Духовской Максим-Рубцов Алексей</v>
      </c>
      <c r="N20" s="9"/>
      <c r="O20" s="15"/>
      <c r="P20" s="9"/>
      <c r="Q20" s="9"/>
      <c r="R20" s="9"/>
      <c r="S20" s="4"/>
      <c r="U20" s="5"/>
      <c r="V20" s="25"/>
      <c r="W20" s="2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6"/>
      <c r="AS20" s="9"/>
      <c r="AT20" s="9"/>
      <c r="AU20" s="18"/>
      <c r="AV20" s="18"/>
      <c r="AW20" s="9"/>
      <c r="AX20" s="9"/>
    </row>
    <row r="21" spans="1:50">
      <c r="A21" s="18"/>
      <c r="B21" s="19">
        <v>5</v>
      </c>
      <c r="C21" s="20" t="str">
        <f>VLOOKUP(B21,список!A1:C47,2,FALSE)</f>
        <v>Духовской Максим-Рубцов Алексей</v>
      </c>
      <c r="D21" s="9"/>
      <c r="E21" s="9"/>
      <c r="F21" s="9"/>
      <c r="G21" s="9"/>
      <c r="H21" s="9"/>
      <c r="I21" s="9"/>
      <c r="J21" s="15"/>
      <c r="K21" s="9"/>
      <c r="L21" s="9"/>
      <c r="M21" s="9"/>
      <c r="N21" s="9"/>
      <c r="O21" s="15"/>
      <c r="P21" s="9"/>
      <c r="Q21" s="9"/>
      <c r="R21" s="9"/>
      <c r="S21" s="4"/>
    </row>
    <row r="22" spans="1:50" ht="15.75" thickBot="1">
      <c r="A22" s="18"/>
      <c r="B22" s="51" t="s">
        <v>2</v>
      </c>
      <c r="C22" s="21"/>
      <c r="D22" s="9"/>
      <c r="E22" s="9"/>
      <c r="F22" s="9"/>
      <c r="G22" s="9"/>
      <c r="H22" s="9"/>
      <c r="I22" s="9"/>
      <c r="J22" s="15"/>
      <c r="K22" s="9"/>
      <c r="L22" s="9"/>
      <c r="M22" s="9"/>
      <c r="N22" s="9"/>
      <c r="O22" s="15"/>
      <c r="P22" s="9"/>
      <c r="Q22" s="9"/>
      <c r="R22" s="9"/>
      <c r="S22" s="4"/>
      <c r="AS22" s="9"/>
      <c r="AT22" s="9"/>
      <c r="AU22" s="18"/>
      <c r="AV22" s="18"/>
      <c r="AW22" s="9"/>
      <c r="AX22" s="9"/>
    </row>
    <row r="23" spans="1:50">
      <c r="A23" s="18"/>
      <c r="B23" s="51"/>
      <c r="C23" s="22"/>
      <c r="D23" s="15"/>
      <c r="E23" s="15"/>
      <c r="F23" s="9"/>
      <c r="G23" s="9"/>
      <c r="H23" s="9"/>
      <c r="I23" s="9"/>
      <c r="J23" s="15"/>
      <c r="K23" s="9"/>
      <c r="L23" s="9"/>
      <c r="M23" s="9"/>
      <c r="N23" s="9"/>
      <c r="O23" s="15"/>
      <c r="P23" s="9"/>
      <c r="Q23" s="9"/>
      <c r="R23" s="9"/>
      <c r="S23" s="4"/>
      <c r="U23" s="1"/>
      <c r="V23" s="17"/>
      <c r="W23" s="17"/>
      <c r="X23" s="14"/>
      <c r="Y23" s="14"/>
      <c r="Z23" s="14"/>
      <c r="AA23" s="17"/>
      <c r="AB23" s="17"/>
      <c r="AC23" s="2"/>
      <c r="AF23">
        <v>1</v>
      </c>
      <c r="AG23" t="str">
        <f>игры!P30</f>
        <v>Шехонин Юрий-Вахнина Елена</v>
      </c>
    </row>
    <row r="24" spans="1:50" ht="15.75" thickBot="1">
      <c r="A24" s="18"/>
      <c r="B24" s="23">
        <v>12</v>
      </c>
      <c r="C24" s="24" t="str">
        <f>VLOOKUP(B24,список!A1:C47,2,FALSE)</f>
        <v>Бобин Евгений-Ткачева Елена</v>
      </c>
      <c r="D24" s="9"/>
      <c r="E24" s="15"/>
      <c r="F24" s="9"/>
      <c r="G24" s="9"/>
      <c r="H24" s="9"/>
      <c r="I24" s="9"/>
      <c r="J24" s="15"/>
      <c r="K24" s="9"/>
      <c r="L24" s="9"/>
      <c r="M24" s="9"/>
      <c r="N24" s="9"/>
      <c r="O24" s="15"/>
      <c r="P24" s="9"/>
      <c r="Q24" s="9"/>
      <c r="R24" s="9"/>
      <c r="S24" s="4"/>
      <c r="U24" s="3"/>
      <c r="V24" s="18"/>
      <c r="W24" s="18"/>
      <c r="X24" s="9"/>
      <c r="Y24" s="9"/>
      <c r="Z24" s="9"/>
      <c r="AA24" s="18"/>
      <c r="AB24" s="18"/>
      <c r="AC24" s="4"/>
      <c r="AF24">
        <v>2</v>
      </c>
      <c r="AG24" t="str">
        <f>игры!Q30</f>
        <v>Ушаков Алексей-Некрасов Роман</v>
      </c>
    </row>
    <row r="25" spans="1:50">
      <c r="A25" s="18"/>
      <c r="B25" s="18"/>
      <c r="C25" s="18"/>
      <c r="D25" s="9"/>
      <c r="E25" s="15"/>
      <c r="F25" s="9"/>
      <c r="G25" s="12"/>
      <c r="H25" s="7" t="str">
        <f>игры!P4</f>
        <v>Духовской Максим-Рубцов Алексей</v>
      </c>
      <c r="I25" s="9"/>
      <c r="J25" s="15"/>
      <c r="K25" s="9"/>
      <c r="L25" s="9"/>
      <c r="M25" s="9"/>
      <c r="N25" s="9"/>
      <c r="O25" s="15"/>
      <c r="P25" s="9"/>
      <c r="Q25" s="9"/>
      <c r="R25" s="9"/>
      <c r="S25" s="4"/>
      <c r="U25" s="3"/>
      <c r="V25" s="19" t="s">
        <v>17</v>
      </c>
      <c r="W25" s="20" t="e">
        <f>игры!Q10</f>
        <v>#N/A</v>
      </c>
      <c r="X25" s="9"/>
      <c r="Y25" s="9"/>
      <c r="Z25" s="9"/>
      <c r="AA25" s="18"/>
      <c r="AB25" s="18"/>
      <c r="AC25" s="4"/>
      <c r="AF25">
        <v>3</v>
      </c>
      <c r="AG25" t="str">
        <f>игры!P31</f>
        <v>Пирогов Владимир-Андреева Ирина</v>
      </c>
    </row>
    <row r="26" spans="1:50" ht="15.75" thickBot="1">
      <c r="A26" s="18"/>
      <c r="B26" s="18"/>
      <c r="C26" s="18"/>
      <c r="D26" s="9"/>
      <c r="E26" s="15"/>
      <c r="F26" s="15"/>
      <c r="G26" s="52" t="s">
        <v>9</v>
      </c>
      <c r="H26" s="10" t="str">
        <f>игры!R4</f>
        <v>21-15 21-10 -</v>
      </c>
      <c r="I26" s="15"/>
      <c r="J26" s="15"/>
      <c r="K26" s="9"/>
      <c r="L26" s="9"/>
      <c r="M26" s="9"/>
      <c r="N26" s="9"/>
      <c r="O26" s="15"/>
      <c r="P26" s="9"/>
      <c r="Q26" s="9"/>
      <c r="R26" s="9"/>
      <c r="S26" s="4"/>
      <c r="U26" s="3"/>
      <c r="V26" s="49" t="s">
        <v>24</v>
      </c>
      <c r="W26" s="21"/>
      <c r="X26" s="9"/>
      <c r="Y26" s="9"/>
      <c r="Z26" s="9"/>
      <c r="AA26" s="18">
        <v>13</v>
      </c>
      <c r="AB26" s="18"/>
      <c r="AC26" s="4"/>
      <c r="AF26">
        <v>4</v>
      </c>
      <c r="AG26" t="str">
        <f>игры!Q31</f>
        <v>Духовской Максим-Рубцов Алексей</v>
      </c>
    </row>
    <row r="27" spans="1:50">
      <c r="A27" s="18"/>
      <c r="B27" s="18"/>
      <c r="C27" s="18"/>
      <c r="D27" s="9"/>
      <c r="E27" s="15"/>
      <c r="F27" s="9"/>
      <c r="G27" s="52"/>
      <c r="H27" s="11" t="str">
        <f>игры!R5</f>
        <v>17-21 16-21 -</v>
      </c>
      <c r="I27" s="9"/>
      <c r="J27" s="9"/>
      <c r="K27" s="9"/>
      <c r="L27" s="9"/>
      <c r="M27" s="9"/>
      <c r="N27" s="9"/>
      <c r="O27" s="15"/>
      <c r="P27" s="9"/>
      <c r="Q27" s="9"/>
      <c r="R27" s="9"/>
      <c r="S27" s="4"/>
      <c r="U27" s="3"/>
      <c r="V27" s="50"/>
      <c r="W27" s="22"/>
      <c r="X27" s="15"/>
      <c r="Y27" s="15"/>
      <c r="Z27" s="9"/>
      <c r="AA27" s="19"/>
      <c r="AB27" s="20" t="str">
        <f>игры!P28</f>
        <v>Бобин Евгений-Ткачева Елена</v>
      </c>
      <c r="AC27" s="4"/>
      <c r="AF27">
        <v>5</v>
      </c>
      <c r="AG27" t="str">
        <f>игры!P24</f>
        <v>Духовской Дмитрий-Плетнев Павел</v>
      </c>
    </row>
    <row r="28" spans="1:50" ht="15.75" thickBot="1">
      <c r="A28" s="18"/>
      <c r="B28" s="18"/>
      <c r="C28" s="18"/>
      <c r="D28" s="9"/>
      <c r="E28" s="15"/>
      <c r="F28" s="9"/>
      <c r="G28" s="13"/>
      <c r="H28" s="8" t="str">
        <f>игры!P5</f>
        <v>Дмитриев Илья-Солнцев Евгений</v>
      </c>
      <c r="I28" s="9"/>
      <c r="J28" s="9"/>
      <c r="K28" s="9"/>
      <c r="L28" s="9"/>
      <c r="M28" s="9"/>
      <c r="N28" s="9"/>
      <c r="O28" s="15"/>
      <c r="P28" s="9"/>
      <c r="Q28" s="9"/>
      <c r="R28" s="9"/>
      <c r="S28" s="4"/>
      <c r="U28" s="3"/>
      <c r="V28" s="23" t="s">
        <v>18</v>
      </c>
      <c r="W28" s="24" t="str">
        <f>игры!Q11</f>
        <v>Бобин Евгений-Ткачева Елена</v>
      </c>
      <c r="X28" s="9"/>
      <c r="Y28" s="15"/>
      <c r="Z28" s="15"/>
      <c r="AA28" s="49" t="s">
        <v>26</v>
      </c>
      <c r="AB28" s="21" t="str">
        <f>игры!R28</f>
        <v>-21 - -</v>
      </c>
      <c r="AC28" s="4"/>
      <c r="AF28">
        <v>6</v>
      </c>
      <c r="AG28" t="str">
        <f>игры!Q24</f>
        <v>Духовской Алексей-Щеннинкова Елена</v>
      </c>
    </row>
    <row r="29" spans="1:50">
      <c r="A29" s="18"/>
      <c r="B29" s="19">
        <v>13</v>
      </c>
      <c r="C29" s="20" t="str">
        <f>VLOOKUP(B29,список!A1:C47,2,FALSE)</f>
        <v>Горсков Феликс-Глазов Петр</v>
      </c>
      <c r="D29" s="9"/>
      <c r="E29" s="15"/>
      <c r="F29" s="9"/>
      <c r="G29" s="9"/>
      <c r="H29" s="9"/>
      <c r="I29" s="9"/>
      <c r="J29" s="9"/>
      <c r="K29" s="9"/>
      <c r="L29" s="9"/>
      <c r="M29" s="9"/>
      <c r="N29" s="9"/>
      <c r="O29" s="15"/>
      <c r="P29" s="9"/>
      <c r="Q29" s="9"/>
      <c r="R29" s="9"/>
      <c r="S29" s="4"/>
      <c r="U29" s="3"/>
      <c r="V29" s="19" t="s">
        <v>28</v>
      </c>
      <c r="W29" s="20" t="str">
        <f>игры!Q12</f>
        <v>Пешкин Константин-Малышева Елена</v>
      </c>
      <c r="X29" s="9"/>
      <c r="Y29" s="15"/>
      <c r="Z29" s="9"/>
      <c r="AA29" s="50"/>
      <c r="AB29" s="22" t="str">
        <f>игры!R29</f>
        <v>21- - -</v>
      </c>
      <c r="AC29" s="4"/>
      <c r="AF29">
        <v>7</v>
      </c>
      <c r="AG29" t="str">
        <f>игры!P25</f>
        <v>Наумов Эдуард-Яркова Мария</v>
      </c>
    </row>
    <row r="30" spans="1:50" ht="15.75" thickBot="1">
      <c r="A30" s="18"/>
      <c r="B30" s="51" t="s">
        <v>3</v>
      </c>
      <c r="C30" s="21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15"/>
      <c r="P30" s="9"/>
      <c r="Q30" s="9"/>
      <c r="R30" s="9"/>
      <c r="S30" s="4"/>
      <c r="U30" s="3"/>
      <c r="V30" s="49" t="s">
        <v>25</v>
      </c>
      <c r="W30" s="21"/>
      <c r="X30" s="15"/>
      <c r="Y30" s="15"/>
      <c r="Z30" s="9"/>
      <c r="AA30" s="23"/>
      <c r="AB30" s="24" t="str">
        <f>игры!P29</f>
        <v>Пешкин Константин-Малышева Елена</v>
      </c>
      <c r="AC30" s="4"/>
      <c r="AF30">
        <v>8</v>
      </c>
      <c r="AG30" t="str">
        <f>игры!Q25</f>
        <v>Дмитриев Илья-Солнцев Евгений</v>
      </c>
    </row>
    <row r="31" spans="1:50">
      <c r="A31" s="18"/>
      <c r="B31" s="51"/>
      <c r="C31" s="2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/>
      <c r="P31" s="9"/>
      <c r="Q31" s="9"/>
      <c r="R31" s="9"/>
      <c r="S31" s="4"/>
      <c r="U31" s="3"/>
      <c r="V31" s="50"/>
      <c r="W31" s="22"/>
      <c r="X31" s="9"/>
      <c r="Y31" s="9"/>
      <c r="Z31" s="9"/>
      <c r="AA31" s="18"/>
      <c r="AB31" s="18"/>
      <c r="AC31" s="4"/>
      <c r="AF31">
        <v>9</v>
      </c>
      <c r="AG31" t="str">
        <f>игры!P22</f>
        <v>Горсков Феликс-Глазов Петр</v>
      </c>
    </row>
    <row r="32" spans="1:50" ht="15.75" thickBot="1">
      <c r="A32" s="18"/>
      <c r="B32" s="23">
        <v>4</v>
      </c>
      <c r="C32" s="24" t="str">
        <f>VLOOKUP(B32,список!A1:C47,2,FALSE)</f>
        <v>Дмитриев Илья-Солнцев Евгений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9"/>
      <c r="Q32" s="9">
        <v>1</v>
      </c>
      <c r="R32" s="9"/>
      <c r="S32" s="4"/>
      <c r="U32" s="3"/>
      <c r="V32" s="23" t="s">
        <v>29</v>
      </c>
      <c r="W32" s="24" t="e">
        <f>игры!Q13</f>
        <v>#N/A</v>
      </c>
      <c r="X32" s="9"/>
      <c r="Y32" s="9"/>
      <c r="Z32" s="9"/>
      <c r="AA32" s="18"/>
      <c r="AB32" s="18"/>
      <c r="AC32" s="4"/>
      <c r="AF32">
        <v>10</v>
      </c>
      <c r="AG32" t="str">
        <f>игры!Q22</f>
        <v>Ушакова Наталья-Шулепова Ульяна</v>
      </c>
    </row>
    <row r="33" spans="1:33" ht="15.75" thickBot="1">
      <c r="A33" s="18"/>
      <c r="B33" s="18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9"/>
      <c r="Q33" s="12"/>
      <c r="R33" s="7" t="str">
        <f>игры!P26</f>
        <v>Шехонин Юрий-Вахнина Елена</v>
      </c>
      <c r="S33" s="4"/>
      <c r="T33" s="9"/>
      <c r="U33" s="3"/>
      <c r="V33" s="18"/>
      <c r="W33" s="18"/>
      <c r="X33" s="9"/>
      <c r="Y33" s="9"/>
      <c r="Z33" s="9"/>
      <c r="AA33" s="18">
        <v>15</v>
      </c>
      <c r="AB33" s="18"/>
      <c r="AC33" s="4"/>
      <c r="AF33">
        <v>11</v>
      </c>
      <c r="AG33" t="str">
        <f>игры!P23</f>
        <v>Духовская Татьяна-Одинцова Екатерина</v>
      </c>
    </row>
    <row r="34" spans="1:33">
      <c r="A34" s="18"/>
      <c r="B34" s="18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15"/>
      <c r="Q34" s="52" t="s">
        <v>14</v>
      </c>
      <c r="R34" s="10" t="str">
        <f>игры!R26</f>
        <v>18-21 27-25 21-19</v>
      </c>
      <c r="S34" s="4"/>
      <c r="T34" s="9"/>
      <c r="U34" s="3"/>
      <c r="V34" s="18"/>
      <c r="W34" s="18"/>
      <c r="X34" s="9"/>
      <c r="Y34" s="9"/>
      <c r="Z34" s="9"/>
      <c r="AA34" s="19" t="s">
        <v>24</v>
      </c>
      <c r="AB34" s="20" t="e">
        <f>игры!Q28</f>
        <v>#N/A</v>
      </c>
      <c r="AC34" s="4"/>
      <c r="AF34">
        <v>12</v>
      </c>
      <c r="AG34" t="str">
        <f>игры!Q23</f>
        <v>Зиновьев Андрей-Андриенко Екатерина</v>
      </c>
    </row>
    <row r="35" spans="1:33">
      <c r="A35" s="18"/>
      <c r="B35" s="18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5"/>
      <c r="P35" s="9"/>
      <c r="Q35" s="52"/>
      <c r="R35" s="11" t="str">
        <f>игры!R27</f>
        <v>15-21 21-15 21-16</v>
      </c>
      <c r="S35" s="4"/>
      <c r="T35" s="9"/>
      <c r="U35" s="3"/>
      <c r="V35" s="18"/>
      <c r="W35" s="18"/>
      <c r="X35" s="9"/>
      <c r="Y35" s="9"/>
      <c r="Z35" s="9"/>
      <c r="AA35" s="49" t="s">
        <v>27</v>
      </c>
      <c r="AB35" s="21"/>
      <c r="AC35" s="4"/>
      <c r="AF35">
        <v>13</v>
      </c>
      <c r="AG35" t="str">
        <f>игры!P32</f>
        <v>Бобин Евгений-Ткачева Елена</v>
      </c>
    </row>
    <row r="36" spans="1:33" ht="15.75" thickBot="1">
      <c r="A36" s="18"/>
      <c r="B36" s="18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9"/>
      <c r="Q36" s="13"/>
      <c r="R36" s="8" t="str">
        <f>игры!P27</f>
        <v>Ушаков Алексей-Некрасов Роман</v>
      </c>
      <c r="S36" s="4"/>
      <c r="T36" s="9"/>
      <c r="U36" s="3"/>
      <c r="V36" s="18"/>
      <c r="W36" s="18"/>
      <c r="X36" s="9"/>
      <c r="Y36" s="9"/>
      <c r="Z36" s="9"/>
      <c r="AA36" s="50"/>
      <c r="AB36" s="22"/>
      <c r="AC36" s="4"/>
      <c r="AF36">
        <v>14</v>
      </c>
      <c r="AG36" t="str">
        <f>игры!Q32</f>
        <v>Пешкин Константин-Малышева Елена</v>
      </c>
    </row>
    <row r="37" spans="1:33" ht="15.75" thickBot="1">
      <c r="A37" s="18"/>
      <c r="B37" s="19">
        <v>3</v>
      </c>
      <c r="C37" s="20" t="str">
        <f>VLOOKUP(B37,список!A1:C47,2,FALSE)</f>
        <v>Ушаков Алексей-Некрасов Роман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5"/>
      <c r="P37" s="9"/>
      <c r="Q37" s="9"/>
      <c r="R37" s="9"/>
      <c r="S37" s="4"/>
      <c r="U37" s="3"/>
      <c r="V37" s="18"/>
      <c r="W37" s="18"/>
      <c r="X37" s="9"/>
      <c r="Y37" s="9"/>
      <c r="Z37" s="9"/>
      <c r="AA37" s="23" t="s">
        <v>25</v>
      </c>
      <c r="AB37" s="24" t="e">
        <f>игры!Q29</f>
        <v>#N/A</v>
      </c>
      <c r="AC37" s="4"/>
      <c r="AF37">
        <v>15</v>
      </c>
      <c r="AG37">
        <f>игры!P33</f>
        <v>0</v>
      </c>
    </row>
    <row r="38" spans="1:33">
      <c r="A38" s="18"/>
      <c r="B38" s="51" t="s">
        <v>4</v>
      </c>
      <c r="C38" s="2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/>
      <c r="P38" s="9"/>
      <c r="Q38" s="9"/>
      <c r="R38" s="9"/>
      <c r="S38" s="4"/>
      <c r="U38" s="3"/>
      <c r="V38" s="18"/>
      <c r="W38" s="18"/>
      <c r="X38" s="9"/>
      <c r="Y38" s="9"/>
      <c r="Z38" s="9"/>
      <c r="AA38" s="18"/>
      <c r="AB38" s="18"/>
      <c r="AC38" s="4"/>
      <c r="AF38">
        <v>16</v>
      </c>
      <c r="AG38">
        <f>игры!Q33</f>
        <v>0</v>
      </c>
    </row>
    <row r="39" spans="1:33">
      <c r="A39" s="18"/>
      <c r="B39" s="51"/>
      <c r="C39" s="22"/>
      <c r="D39" s="15"/>
      <c r="E39" s="15"/>
      <c r="F39" s="9"/>
      <c r="G39" s="9"/>
      <c r="H39" s="9"/>
      <c r="I39" s="9"/>
      <c r="J39" s="9"/>
      <c r="K39" s="9"/>
      <c r="L39" s="9"/>
      <c r="M39" s="9"/>
      <c r="N39" s="9"/>
      <c r="O39" s="15"/>
      <c r="P39" s="9"/>
      <c r="Q39" s="9"/>
      <c r="R39" s="9"/>
      <c r="S39" s="4"/>
      <c r="U39" s="3"/>
      <c r="V39" s="18"/>
      <c r="W39" s="18"/>
      <c r="X39" s="9"/>
      <c r="Y39" s="9"/>
      <c r="Z39" s="9"/>
      <c r="AA39" s="18"/>
      <c r="AB39" s="18"/>
      <c r="AC39" s="4"/>
    </row>
    <row r="40" spans="1:33" ht="15.75" thickBot="1">
      <c r="A40" s="18"/>
      <c r="B40" s="23">
        <v>14</v>
      </c>
      <c r="C40" s="24" t="str">
        <f>VLOOKUP(B40,список!A1:C47,2,FALSE)</f>
        <v>Пешкин Константин-Малышева Елена</v>
      </c>
      <c r="D40" s="9"/>
      <c r="E40" s="15"/>
      <c r="F40" s="9"/>
      <c r="G40" s="9"/>
      <c r="H40" s="9"/>
      <c r="I40" s="9"/>
      <c r="J40" s="9"/>
      <c r="K40" s="9"/>
      <c r="L40" s="9"/>
      <c r="M40" s="9"/>
      <c r="N40" s="9"/>
      <c r="O40" s="15"/>
      <c r="P40" s="9"/>
      <c r="Q40" s="9"/>
      <c r="R40" s="9"/>
      <c r="S40" s="4"/>
      <c r="U40" s="3"/>
      <c r="V40" s="18"/>
      <c r="W40" s="18"/>
      <c r="X40" s="9"/>
      <c r="Y40" s="9"/>
      <c r="Z40" s="9"/>
      <c r="AA40" s="18"/>
      <c r="AB40" s="18"/>
      <c r="AC40" s="4"/>
    </row>
    <row r="41" spans="1:33" ht="15.75" thickBot="1">
      <c r="A41" s="18"/>
      <c r="B41" s="18"/>
      <c r="C41" s="18"/>
      <c r="D41" s="9"/>
      <c r="E41" s="15"/>
      <c r="F41" s="9"/>
      <c r="G41" s="12"/>
      <c r="H41" s="7" t="str">
        <f>игры!P6</f>
        <v>Ушаков Алексей-Некрасов Роман</v>
      </c>
      <c r="I41" s="9"/>
      <c r="J41" s="9"/>
      <c r="K41" s="9"/>
      <c r="L41" s="9"/>
      <c r="M41" s="9"/>
      <c r="N41" s="9"/>
      <c r="O41" s="15"/>
      <c r="P41" s="9"/>
      <c r="Q41" s="9"/>
      <c r="R41" s="9"/>
      <c r="S41" s="4"/>
      <c r="U41" s="5"/>
      <c r="V41" s="25"/>
      <c r="W41" s="25"/>
      <c r="X41" s="16"/>
      <c r="Y41" s="16"/>
      <c r="Z41" s="16"/>
      <c r="AA41" s="25"/>
      <c r="AB41" s="25"/>
      <c r="AC41" s="6"/>
    </row>
    <row r="42" spans="1:33">
      <c r="A42" s="18"/>
      <c r="B42" s="18"/>
      <c r="C42" s="18"/>
      <c r="D42" s="9"/>
      <c r="E42" s="15"/>
      <c r="F42" s="15"/>
      <c r="G42" s="52" t="s">
        <v>10</v>
      </c>
      <c r="H42" s="10" t="str">
        <f>игры!R6</f>
        <v>21-15 21-15 -</v>
      </c>
      <c r="I42" s="9"/>
      <c r="J42" s="9"/>
      <c r="K42" s="9"/>
      <c r="L42" s="9"/>
      <c r="M42" s="9"/>
      <c r="N42" s="9"/>
      <c r="O42" s="15"/>
      <c r="P42" s="9"/>
      <c r="Q42" s="9"/>
      <c r="R42" s="9"/>
      <c r="S42" s="4"/>
    </row>
    <row r="43" spans="1:33">
      <c r="A43" s="18"/>
      <c r="B43" s="18"/>
      <c r="C43" s="18"/>
      <c r="D43" s="9"/>
      <c r="E43" s="15"/>
      <c r="F43" s="9"/>
      <c r="G43" s="52"/>
      <c r="H43" s="11" t="str">
        <f>игры!R7</f>
        <v>9-21 10-21 -</v>
      </c>
      <c r="I43" s="15"/>
      <c r="J43" s="15"/>
      <c r="K43" s="9"/>
      <c r="L43" s="9"/>
      <c r="M43" s="9"/>
      <c r="N43" s="9"/>
      <c r="O43" s="15"/>
      <c r="P43" s="9"/>
      <c r="Q43" s="9"/>
      <c r="R43" s="9"/>
      <c r="S43" s="4"/>
    </row>
    <row r="44" spans="1:33" ht="15.75" thickBot="1">
      <c r="A44" s="18"/>
      <c r="B44" s="18"/>
      <c r="C44" s="18"/>
      <c r="D44" s="9"/>
      <c r="E44" s="15"/>
      <c r="F44" s="9"/>
      <c r="G44" s="13"/>
      <c r="H44" s="8" t="str">
        <f>игры!P7</f>
        <v>Наумов Эдуард-Яркова Мария</v>
      </c>
      <c r="I44" s="9"/>
      <c r="J44" s="15"/>
      <c r="K44" s="9"/>
      <c r="L44" s="9"/>
      <c r="M44" s="9"/>
      <c r="N44" s="9"/>
      <c r="O44" s="15"/>
      <c r="P44" s="9"/>
      <c r="Q44" s="9"/>
      <c r="R44" s="9"/>
      <c r="S44" s="4"/>
    </row>
    <row r="45" spans="1:33">
      <c r="A45" s="18"/>
      <c r="B45" s="19">
        <v>11</v>
      </c>
      <c r="C45" s="20" t="str">
        <f>VLOOKUP(B45,список!A1:C47,2,FALSE)</f>
        <v>Духовская Татьяна-Одинцова Екатерина</v>
      </c>
      <c r="D45" s="9"/>
      <c r="E45" s="15"/>
      <c r="F45" s="9"/>
      <c r="G45" s="9"/>
      <c r="H45" s="9"/>
      <c r="I45" s="9"/>
      <c r="J45" s="15"/>
      <c r="K45" s="9"/>
      <c r="L45" s="9"/>
      <c r="M45" s="9"/>
      <c r="N45" s="9"/>
      <c r="O45" s="15"/>
      <c r="P45" s="9"/>
      <c r="Q45" s="9"/>
      <c r="R45" s="9"/>
      <c r="S45" s="4"/>
    </row>
    <row r="46" spans="1:33">
      <c r="A46" s="18"/>
      <c r="B46" s="51" t="s">
        <v>5</v>
      </c>
      <c r="C46" s="21"/>
      <c r="D46" s="15"/>
      <c r="E46" s="15"/>
      <c r="F46" s="9"/>
      <c r="G46" s="9"/>
      <c r="H46" s="9"/>
      <c r="I46" s="9"/>
      <c r="J46" s="15"/>
      <c r="K46" s="9"/>
      <c r="L46" s="9"/>
      <c r="M46" s="9"/>
      <c r="N46" s="9"/>
      <c r="O46" s="15"/>
      <c r="P46" s="9"/>
      <c r="Q46" s="9"/>
      <c r="R46" s="9"/>
      <c r="S46" s="4"/>
    </row>
    <row r="47" spans="1:33">
      <c r="A47" s="18"/>
      <c r="B47" s="51"/>
      <c r="C47" s="22"/>
      <c r="D47" s="9"/>
      <c r="E47" s="9"/>
      <c r="F47" s="9"/>
      <c r="G47" s="9"/>
      <c r="H47" s="9"/>
      <c r="I47" s="9"/>
      <c r="J47" s="15"/>
      <c r="K47" s="9"/>
      <c r="L47" s="9"/>
      <c r="M47" s="9"/>
      <c r="N47" s="9"/>
      <c r="O47" s="15"/>
      <c r="P47" s="9"/>
      <c r="Q47" s="9"/>
      <c r="R47" s="9"/>
      <c r="S47" s="4"/>
    </row>
    <row r="48" spans="1:33" ht="15.75" thickBot="1">
      <c r="A48" s="18"/>
      <c r="B48" s="23">
        <v>6</v>
      </c>
      <c r="C48" s="24" t="str">
        <f>VLOOKUP(B48,список!A1:C47,2,FALSE)</f>
        <v>Наумов Эдуард-Яркова Мария</v>
      </c>
      <c r="D48" s="9"/>
      <c r="E48" s="9"/>
      <c r="F48" s="9"/>
      <c r="G48" s="9"/>
      <c r="H48" s="9"/>
      <c r="I48" s="9"/>
      <c r="J48" s="15"/>
      <c r="K48" s="9"/>
      <c r="L48" s="9"/>
      <c r="M48" s="9"/>
      <c r="N48" s="9"/>
      <c r="O48" s="15"/>
      <c r="P48" s="9"/>
      <c r="Q48" s="9">
        <v>3</v>
      </c>
      <c r="R48" s="9"/>
      <c r="S48" s="4"/>
    </row>
    <row r="49" spans="1:29">
      <c r="A49" s="18"/>
      <c r="B49" s="18"/>
      <c r="C49" s="18"/>
      <c r="D49" s="9"/>
      <c r="E49" s="9"/>
      <c r="F49" s="9"/>
      <c r="G49" s="9"/>
      <c r="H49" s="9"/>
      <c r="I49" s="9"/>
      <c r="J49" s="15"/>
      <c r="K49" s="9"/>
      <c r="L49" s="12"/>
      <c r="M49" s="7" t="str">
        <f>игры!P16</f>
        <v>Ушаков Алексей-Некрасов Роман</v>
      </c>
      <c r="N49" s="9"/>
      <c r="O49" s="15"/>
      <c r="P49" s="9"/>
      <c r="Q49" s="12"/>
      <c r="R49" s="7" t="str">
        <f>игры!Q26</f>
        <v>Духовской Максим-Рубцов Алексей</v>
      </c>
      <c r="S49" s="4"/>
      <c r="T49" s="9"/>
      <c r="U49" s="1"/>
      <c r="V49" s="17" t="s">
        <v>23</v>
      </c>
      <c r="W49" s="17"/>
      <c r="X49" s="14"/>
      <c r="Y49" s="14"/>
      <c r="Z49" s="14"/>
      <c r="AA49" s="17"/>
      <c r="AB49" s="17"/>
      <c r="AC49" s="2"/>
    </row>
    <row r="50" spans="1:29" ht="15.75" thickBot="1">
      <c r="A50" s="18"/>
      <c r="B50" s="18"/>
      <c r="C50" s="18"/>
      <c r="D50" s="9"/>
      <c r="E50" s="9"/>
      <c r="F50" s="9"/>
      <c r="G50" s="9"/>
      <c r="H50" s="9"/>
      <c r="I50" s="9"/>
      <c r="J50" s="15"/>
      <c r="K50" s="15"/>
      <c r="L50" s="52" t="s">
        <v>13</v>
      </c>
      <c r="M50" s="10" t="str">
        <f>игры!R16</f>
        <v>21-15 21-12 -</v>
      </c>
      <c r="N50" s="15"/>
      <c r="O50" s="15"/>
      <c r="P50" s="9"/>
      <c r="Q50" s="52" t="s">
        <v>15</v>
      </c>
      <c r="R50" s="10"/>
      <c r="S50" s="4"/>
      <c r="T50" s="9"/>
      <c r="U50" s="3"/>
      <c r="V50" s="18"/>
      <c r="W50" s="18"/>
      <c r="X50" s="9"/>
      <c r="Y50" s="9"/>
      <c r="Z50" s="9"/>
      <c r="AA50" s="18"/>
      <c r="AB50" s="18"/>
      <c r="AC50" s="4"/>
    </row>
    <row r="51" spans="1:29">
      <c r="A51" s="18"/>
      <c r="B51" s="18"/>
      <c r="C51" s="18"/>
      <c r="D51" s="9"/>
      <c r="E51" s="9"/>
      <c r="F51" s="9"/>
      <c r="G51" s="9"/>
      <c r="H51" s="9"/>
      <c r="I51" s="9"/>
      <c r="J51" s="15"/>
      <c r="K51" s="9"/>
      <c r="L51" s="52"/>
      <c r="M51" s="11" t="str">
        <f>игры!R17</f>
        <v>21-19 18-21 18-21</v>
      </c>
      <c r="N51" s="9"/>
      <c r="O51" s="9"/>
      <c r="P51" s="9"/>
      <c r="Q51" s="52"/>
      <c r="R51" s="11"/>
      <c r="S51" s="4"/>
      <c r="T51" s="9"/>
      <c r="U51" s="3"/>
      <c r="V51" s="19" t="s">
        <v>8</v>
      </c>
      <c r="W51" s="20" t="str">
        <f>игры!Q14</f>
        <v>Духовской Дмитрий-Плетнев Павел</v>
      </c>
      <c r="X51" s="9"/>
      <c r="Y51" s="9"/>
      <c r="Z51" s="9"/>
      <c r="AA51" s="18"/>
      <c r="AB51" s="18"/>
      <c r="AC51" s="4"/>
    </row>
    <row r="52" spans="1:29" ht="15.75" thickBot="1">
      <c r="A52" s="18"/>
      <c r="B52" s="18"/>
      <c r="C52" s="18"/>
      <c r="D52" s="9"/>
      <c r="E52" s="9"/>
      <c r="F52" s="9"/>
      <c r="G52" s="9"/>
      <c r="H52" s="9"/>
      <c r="I52" s="9"/>
      <c r="J52" s="15"/>
      <c r="K52" s="9"/>
      <c r="L52" s="13"/>
      <c r="M52" s="8" t="str">
        <f>игры!P17</f>
        <v>Пирогов Владимир-Андреева Ирина</v>
      </c>
      <c r="N52" s="9"/>
      <c r="O52" s="9"/>
      <c r="P52" s="9"/>
      <c r="Q52" s="13"/>
      <c r="R52" s="8" t="str">
        <f>игры!Q27</f>
        <v>Пирогов Владимир-Андреева Ирина</v>
      </c>
      <c r="S52" s="4"/>
      <c r="T52" s="9"/>
      <c r="U52" s="3"/>
      <c r="V52" s="49" t="s">
        <v>30</v>
      </c>
      <c r="W52" s="21"/>
      <c r="X52" s="9"/>
      <c r="Y52" s="9"/>
      <c r="Z52" s="9"/>
      <c r="AA52" s="18">
        <v>5</v>
      </c>
      <c r="AB52" s="18"/>
      <c r="AC52" s="4"/>
    </row>
    <row r="53" spans="1:29">
      <c r="A53" s="18"/>
      <c r="B53" s="19">
        <v>7</v>
      </c>
      <c r="C53" s="20" t="str">
        <f>VLOOKUP(B53,список!A1:C47,2,FALSE)</f>
        <v>Ушакова Наталья-Шулепова Ульяна</v>
      </c>
      <c r="D53" s="9"/>
      <c r="E53" s="9"/>
      <c r="F53" s="9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4"/>
      <c r="U53" s="3"/>
      <c r="V53" s="50"/>
      <c r="W53" s="22"/>
      <c r="X53" s="15"/>
      <c r="Y53" s="15"/>
      <c r="Z53" s="9"/>
      <c r="AA53" s="19"/>
      <c r="AB53" s="20" t="str">
        <f>игры!P20</f>
        <v>Духовской Дмитрий-Плетнев Павел</v>
      </c>
      <c r="AC53" s="4"/>
    </row>
    <row r="54" spans="1:29" ht="15.75" thickBot="1">
      <c r="A54" s="18"/>
      <c r="B54" s="51" t="s">
        <v>6</v>
      </c>
      <c r="C54" s="21"/>
      <c r="D54" s="9"/>
      <c r="E54" s="9"/>
      <c r="F54" s="9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4"/>
      <c r="U54" s="3"/>
      <c r="V54" s="23" t="s">
        <v>10</v>
      </c>
      <c r="W54" s="24" t="str">
        <f>игры!Q15</f>
        <v>Дмитриев Илья-Солнцев Евгений</v>
      </c>
      <c r="X54" s="9"/>
      <c r="Y54" s="15"/>
      <c r="Z54" s="15"/>
      <c r="AA54" s="49" t="s">
        <v>32</v>
      </c>
      <c r="AB54" s="21" t="str">
        <f>игры!R20</f>
        <v>9-21 21-18 21-12</v>
      </c>
      <c r="AC54" s="4"/>
    </row>
    <row r="55" spans="1:29">
      <c r="A55" s="18"/>
      <c r="B55" s="51"/>
      <c r="C55" s="22"/>
      <c r="D55" s="15"/>
      <c r="E55" s="15"/>
      <c r="F55" s="9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4"/>
      <c r="U55" s="3"/>
      <c r="V55" s="19" t="s">
        <v>9</v>
      </c>
      <c r="W55" s="20" t="str">
        <f>игры!Q16</f>
        <v>Наумов Эдуард-Яркова Мария</v>
      </c>
      <c r="X55" s="9"/>
      <c r="Y55" s="15"/>
      <c r="Z55" s="9"/>
      <c r="AA55" s="50"/>
      <c r="AB55" s="22" t="str">
        <f>игры!R21</f>
        <v>20-22 17-21 -</v>
      </c>
      <c r="AC55" s="4"/>
    </row>
    <row r="56" spans="1:29" ht="15.75" thickBot="1">
      <c r="A56" s="18"/>
      <c r="B56" s="23">
        <v>10</v>
      </c>
      <c r="C56" s="24" t="str">
        <f>VLOOKUP(B56,список!A1:C47,2,FALSE)</f>
        <v>Духовской Алексей-Щеннинкова Елена</v>
      </c>
      <c r="D56" s="9"/>
      <c r="E56" s="15"/>
      <c r="F56" s="9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4"/>
      <c r="U56" s="3"/>
      <c r="V56" s="49" t="s">
        <v>31</v>
      </c>
      <c r="W56" s="21"/>
      <c r="X56" s="15"/>
      <c r="Y56" s="15"/>
      <c r="Z56" s="9"/>
      <c r="AA56" s="23"/>
      <c r="AB56" s="24" t="str">
        <f>игры!P21</f>
        <v>Духовской Алексей-Щеннинкова Елена</v>
      </c>
      <c r="AC56" s="4"/>
    </row>
    <row r="57" spans="1:29">
      <c r="A57" s="18"/>
      <c r="B57" s="18"/>
      <c r="C57" s="18"/>
      <c r="D57" s="9"/>
      <c r="E57" s="15"/>
      <c r="F57" s="9"/>
      <c r="G57" s="12"/>
      <c r="H57" s="7" t="str">
        <f>игры!P8</f>
        <v>Духовской Алексей-Щеннинкова Елена</v>
      </c>
      <c r="I57" s="9"/>
      <c r="J57" s="15"/>
      <c r="K57" s="9"/>
      <c r="L57" s="9"/>
      <c r="M57" s="9"/>
      <c r="N57" s="9"/>
      <c r="O57" s="9"/>
      <c r="P57" s="9"/>
      <c r="Q57" s="9"/>
      <c r="R57" s="9"/>
      <c r="S57" s="4"/>
      <c r="U57" s="3"/>
      <c r="V57" s="50"/>
      <c r="W57" s="22"/>
      <c r="X57" s="9"/>
      <c r="Y57" s="9"/>
      <c r="Z57" s="9"/>
      <c r="AA57" s="18"/>
      <c r="AB57" s="18"/>
      <c r="AC57" s="4"/>
    </row>
    <row r="58" spans="1:29" ht="15.75" thickBot="1">
      <c r="A58" s="18"/>
      <c r="B58" s="18"/>
      <c r="C58" s="18"/>
      <c r="D58" s="9"/>
      <c r="E58" s="15"/>
      <c r="F58" s="15"/>
      <c r="G58" s="52" t="s">
        <v>11</v>
      </c>
      <c r="H58" s="10" t="str">
        <f>игры!R8</f>
        <v>11-21 15-21 -</v>
      </c>
      <c r="I58" s="15"/>
      <c r="J58" s="15"/>
      <c r="K58" s="9"/>
      <c r="L58" s="9"/>
      <c r="M58" s="9"/>
      <c r="N58" s="9"/>
      <c r="O58" s="9"/>
      <c r="P58" s="9"/>
      <c r="Q58" s="9"/>
      <c r="R58" s="9"/>
      <c r="S58" s="4"/>
      <c r="U58" s="3"/>
      <c r="V58" s="23" t="s">
        <v>11</v>
      </c>
      <c r="W58" s="24" t="str">
        <f>игры!Q17</f>
        <v>Духовской Алексей-Щеннинкова Елена</v>
      </c>
      <c r="X58" s="9"/>
      <c r="Y58" s="9"/>
      <c r="Z58" s="9"/>
      <c r="AA58" s="18">
        <v>7</v>
      </c>
      <c r="AB58" s="18"/>
      <c r="AC58" s="4"/>
    </row>
    <row r="59" spans="1:29">
      <c r="A59" s="18"/>
      <c r="B59" s="18"/>
      <c r="C59" s="18"/>
      <c r="D59" s="9"/>
      <c r="E59" s="15"/>
      <c r="F59" s="9"/>
      <c r="G59" s="52"/>
      <c r="H59" s="11" t="str">
        <f>игры!R9</f>
        <v>-21 - -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U59" s="3"/>
      <c r="V59" s="18"/>
      <c r="W59" s="18"/>
      <c r="X59" s="9"/>
      <c r="Y59" s="9"/>
      <c r="Z59" s="9"/>
      <c r="AA59" s="19" t="s">
        <v>30</v>
      </c>
      <c r="AB59" s="20" t="str">
        <f>игры!Q20</f>
        <v>Дмитриев Илья-Солнцев Евгений</v>
      </c>
      <c r="AC59" s="4"/>
    </row>
    <row r="60" spans="1:29" ht="15.75" thickBot="1">
      <c r="A60" s="18"/>
      <c r="B60" s="18"/>
      <c r="C60" s="18"/>
      <c r="D60" s="9"/>
      <c r="E60" s="15"/>
      <c r="F60" s="9"/>
      <c r="G60" s="13"/>
      <c r="H60" s="8" t="str">
        <f>игры!P9</f>
        <v>Пирогов Владимир-Андреева Ирина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U60" s="3"/>
      <c r="V60" s="18"/>
      <c r="W60" s="18"/>
      <c r="X60" s="9"/>
      <c r="Y60" s="9"/>
      <c r="Z60" s="9"/>
      <c r="AA60" s="49" t="s">
        <v>33</v>
      </c>
      <c r="AB60" s="21"/>
      <c r="AC60" s="4"/>
    </row>
    <row r="61" spans="1:29">
      <c r="A61" s="18"/>
      <c r="B61" s="19">
        <v>15</v>
      </c>
      <c r="C61" s="20" t="e">
        <f>VLOOKUP(B61,список!A1:C47,2,FALSE)</f>
        <v>#N/A</v>
      </c>
      <c r="D61" s="9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U61" s="3"/>
      <c r="V61" s="18"/>
      <c r="W61" s="18"/>
      <c r="X61" s="9"/>
      <c r="Y61" s="9"/>
      <c r="Z61" s="9"/>
      <c r="AA61" s="50"/>
      <c r="AB61" s="22"/>
      <c r="AC61" s="4"/>
    </row>
    <row r="62" spans="1:29" ht="15.75" thickBot="1">
      <c r="A62" s="18"/>
      <c r="B62" s="51" t="s">
        <v>7</v>
      </c>
      <c r="C62" s="21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U62" s="3"/>
      <c r="V62" s="18"/>
      <c r="W62" s="18"/>
      <c r="X62" s="9"/>
      <c r="Y62" s="9"/>
      <c r="Z62" s="9"/>
      <c r="AA62" s="23" t="s">
        <v>31</v>
      </c>
      <c r="AB62" s="24" t="str">
        <f>игры!Q21</f>
        <v>Наумов Эдуард-Яркова Мария</v>
      </c>
      <c r="AC62" s="4"/>
    </row>
    <row r="63" spans="1:29" ht="15.75" thickBot="1">
      <c r="A63" s="18"/>
      <c r="B63" s="51"/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U63" s="5"/>
      <c r="V63" s="25"/>
      <c r="W63" s="25"/>
      <c r="X63" s="16"/>
      <c r="Y63" s="16"/>
      <c r="Z63" s="16"/>
      <c r="AA63" s="25"/>
      <c r="AB63" s="25"/>
      <c r="AC63" s="6"/>
    </row>
    <row r="64" spans="1:29" ht="15.75" thickBot="1">
      <c r="A64" s="18"/>
      <c r="B64" s="23">
        <v>2</v>
      </c>
      <c r="C64" s="24" t="str">
        <f>VLOOKUP(B64,список!A1:C47,2,FALSE)</f>
        <v>Пирогов Владимир-Андреева Ирина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</row>
    <row r="65" spans="1:19">
      <c r="A65" s="18"/>
      <c r="B65" s="18"/>
      <c r="C65" s="1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</row>
    <row r="66" spans="1:19">
      <c r="A66" s="18"/>
      <c r="B66" s="18"/>
      <c r="C66" s="1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"/>
    </row>
    <row r="67" spans="1:19" ht="15.75" thickBot="1">
      <c r="A67" s="25"/>
      <c r="B67" s="25"/>
      <c r="C67" s="2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"/>
    </row>
  </sheetData>
  <sheetProtection password="E16F" sheet="1" objects="1" scenarios="1"/>
  <mergeCells count="32">
    <mergeCell ref="AA54:AA55"/>
    <mergeCell ref="V56:V57"/>
    <mergeCell ref="G58:G59"/>
    <mergeCell ref="AA60:AA61"/>
    <mergeCell ref="L50:L51"/>
    <mergeCell ref="Q50:Q51"/>
    <mergeCell ref="B38:B39"/>
    <mergeCell ref="G42:G43"/>
    <mergeCell ref="B46:B47"/>
    <mergeCell ref="B62:B63"/>
    <mergeCell ref="V52:V53"/>
    <mergeCell ref="B54:B55"/>
    <mergeCell ref="B22:B23"/>
    <mergeCell ref="G26:G27"/>
    <mergeCell ref="V26:V27"/>
    <mergeCell ref="Q34:Q35"/>
    <mergeCell ref="AA28:AA29"/>
    <mergeCell ref="B30:B31"/>
    <mergeCell ref="V30:V31"/>
    <mergeCell ref="AA35:AA36"/>
    <mergeCell ref="V13:V14"/>
    <mergeCell ref="B14:B15"/>
    <mergeCell ref="AA15:AA16"/>
    <mergeCell ref="V17:V18"/>
    <mergeCell ref="AF17:AF18"/>
    <mergeCell ref="L18:L19"/>
    <mergeCell ref="AF11:AF12"/>
    <mergeCell ref="V5:V6"/>
    <mergeCell ref="B6:B7"/>
    <mergeCell ref="AA7:AA8"/>
    <mergeCell ref="V9:V10"/>
    <mergeCell ref="G10:G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6"/>
  <sheetViews>
    <sheetView workbookViewId="0">
      <selection activeCell="B10" sqref="B10"/>
    </sheetView>
  </sheetViews>
  <sheetFormatPr defaultRowHeight="15"/>
  <cols>
    <col min="1" max="1" width="3.140625" style="26" bestFit="1" customWidth="1"/>
    <col min="2" max="2" width="36.7109375" style="26" bestFit="1" customWidth="1"/>
    <col min="3" max="3" width="11" style="26" bestFit="1" customWidth="1"/>
    <col min="4" max="16384" width="9.140625" style="26"/>
  </cols>
  <sheetData>
    <row r="1" spans="1:3">
      <c r="A1" s="33" t="s">
        <v>82</v>
      </c>
      <c r="B1" s="33" t="s">
        <v>83</v>
      </c>
      <c r="C1" s="33"/>
    </row>
    <row r="2" spans="1:3">
      <c r="A2" s="26">
        <v>1</v>
      </c>
      <c r="B2" s="26" t="s">
        <v>129</v>
      </c>
    </row>
    <row r="3" spans="1:3">
      <c r="A3" s="26">
        <v>2</v>
      </c>
      <c r="B3" s="26" t="s">
        <v>130</v>
      </c>
    </row>
    <row r="4" spans="1:3">
      <c r="A4" s="26">
        <v>3</v>
      </c>
      <c r="B4" s="26" t="s">
        <v>131</v>
      </c>
    </row>
    <row r="5" spans="1:3">
      <c r="A5" s="26">
        <v>4</v>
      </c>
      <c r="B5" s="26" t="s">
        <v>132</v>
      </c>
    </row>
    <row r="6" spans="1:3">
      <c r="A6" s="26">
        <v>5</v>
      </c>
      <c r="B6" s="26" t="s">
        <v>133</v>
      </c>
    </row>
    <row r="7" spans="1:3">
      <c r="A7" s="26">
        <v>6</v>
      </c>
      <c r="B7" s="26" t="s">
        <v>134</v>
      </c>
    </row>
    <row r="8" spans="1:3">
      <c r="A8" s="26">
        <v>7</v>
      </c>
      <c r="B8" s="26" t="s">
        <v>135</v>
      </c>
    </row>
    <row r="9" spans="1:3">
      <c r="A9" s="26">
        <v>8</v>
      </c>
      <c r="B9" s="26" t="s">
        <v>136</v>
      </c>
    </row>
    <row r="10" spans="1:3">
      <c r="A10" s="26">
        <v>9</v>
      </c>
      <c r="B10" s="26" t="s">
        <v>137</v>
      </c>
    </row>
    <row r="11" spans="1:3">
      <c r="A11" s="26">
        <v>10</v>
      </c>
      <c r="B11" s="26" t="s">
        <v>138</v>
      </c>
    </row>
    <row r="49" spans="2:2">
      <c r="B49" s="26" t="s">
        <v>71</v>
      </c>
    </row>
    <row r="50" spans="2:2">
      <c r="B50" s="26" t="s">
        <v>64</v>
      </c>
    </row>
    <row r="51" spans="2:2">
      <c r="B51" s="26" t="s">
        <v>41</v>
      </c>
    </row>
    <row r="52" spans="2:2">
      <c r="B52" s="26" t="s">
        <v>60</v>
      </c>
    </row>
    <row r="53" spans="2:2">
      <c r="B53" s="26" t="s">
        <v>67</v>
      </c>
    </row>
    <row r="54" spans="2:2">
      <c r="B54" s="26" t="s">
        <v>69</v>
      </c>
    </row>
    <row r="55" spans="2:2">
      <c r="B55" s="26" t="s">
        <v>79</v>
      </c>
    </row>
    <row r="56" spans="2:2">
      <c r="B56" s="26" t="s">
        <v>78</v>
      </c>
    </row>
    <row r="57" spans="2:2">
      <c r="B57" s="26" t="s">
        <v>73</v>
      </c>
    </row>
    <row r="58" spans="2:2">
      <c r="B58" s="26" t="s">
        <v>56</v>
      </c>
    </row>
    <row r="59" spans="2:2">
      <c r="B59" s="26" t="s">
        <v>77</v>
      </c>
    </row>
    <row r="60" spans="2:2">
      <c r="B60" s="26" t="s">
        <v>103</v>
      </c>
    </row>
    <row r="61" spans="2:2">
      <c r="B61" s="26" t="s">
        <v>85</v>
      </c>
    </row>
    <row r="62" spans="2:2">
      <c r="B62" s="26" t="s">
        <v>68</v>
      </c>
    </row>
    <row r="63" spans="2:2">
      <c r="B63" s="26" t="s">
        <v>61</v>
      </c>
    </row>
    <row r="64" spans="2:2">
      <c r="B64" s="26" t="s">
        <v>66</v>
      </c>
    </row>
    <row r="65" spans="2:2">
      <c r="B65" s="26" t="s">
        <v>62</v>
      </c>
    </row>
    <row r="66" spans="2:2">
      <c r="B66" s="26" t="s">
        <v>75</v>
      </c>
    </row>
    <row r="67" spans="2:2">
      <c r="B67" s="26" t="s">
        <v>63</v>
      </c>
    </row>
    <row r="68" spans="2:2">
      <c r="B68" s="26" t="s">
        <v>70</v>
      </c>
    </row>
    <row r="69" spans="2:2">
      <c r="B69" s="26" t="s">
        <v>74</v>
      </c>
    </row>
    <row r="70" spans="2:2">
      <c r="B70" s="26" t="s">
        <v>55</v>
      </c>
    </row>
    <row r="71" spans="2:2">
      <c r="B71" s="26" t="s">
        <v>104</v>
      </c>
    </row>
    <row r="72" spans="2:2">
      <c r="B72" s="26" t="s">
        <v>76</v>
      </c>
    </row>
    <row r="73" spans="2:2">
      <c r="B73" s="26" t="s">
        <v>72</v>
      </c>
    </row>
    <row r="74" spans="2:2">
      <c r="B74" s="26" t="s">
        <v>65</v>
      </c>
    </row>
    <row r="75" spans="2:2">
      <c r="B75" s="26" t="s">
        <v>105</v>
      </c>
    </row>
    <row r="76" spans="2:2">
      <c r="B76" s="26" t="s">
        <v>106</v>
      </c>
    </row>
  </sheetData>
  <autoFilter ref="A1:C33"/>
  <sortState ref="A2:E13">
    <sortCondition ref="A2:A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7"/>
  <sheetViews>
    <sheetView topLeftCell="A10" zoomScale="90" zoomScaleNormal="90" workbookViewId="0">
      <selection activeCell="AG32" sqref="AG32"/>
    </sheetView>
  </sheetViews>
  <sheetFormatPr defaultRowHeight="15"/>
  <cols>
    <col min="1" max="1" width="2" style="26" customWidth="1"/>
    <col min="2" max="2" width="3.5703125" style="26" bestFit="1" customWidth="1"/>
    <col min="3" max="3" width="20.85546875" style="26" bestFit="1" customWidth="1"/>
    <col min="4" max="6" width="2" customWidth="1"/>
    <col min="7" max="7" width="3.28515625" bestFit="1" customWidth="1"/>
    <col min="8" max="8" width="20.85546875" bestFit="1" customWidth="1"/>
    <col min="9" max="11" width="2" customWidth="1"/>
    <col min="12" max="12" width="3.42578125" bestFit="1" customWidth="1"/>
    <col min="13" max="13" width="20.85546875" bestFit="1" customWidth="1"/>
    <col min="14" max="16" width="2" customWidth="1"/>
    <col min="17" max="17" width="3.42578125" bestFit="1" customWidth="1"/>
    <col min="18" max="18" width="20.85546875" bestFit="1" customWidth="1"/>
    <col min="19" max="20" width="3.7109375" customWidth="1"/>
    <col min="21" max="21" width="2.5703125" customWidth="1"/>
    <col min="22" max="22" width="4.42578125" style="26" bestFit="1" customWidth="1"/>
    <col min="23" max="23" width="20.28515625" style="26" bestFit="1" customWidth="1"/>
    <col min="24" max="26" width="2" customWidth="1"/>
    <col min="27" max="27" width="4.7109375" bestFit="1" customWidth="1"/>
    <col min="28" max="28" width="21" bestFit="1" customWidth="1"/>
    <col min="29" max="31" width="2" customWidth="1"/>
    <col min="32" max="32" width="3.5703125" bestFit="1" customWidth="1"/>
    <col min="33" max="33" width="21" bestFit="1" customWidth="1"/>
    <col min="34" max="36" width="2" customWidth="1"/>
    <col min="37" max="37" width="4.28515625" style="26" bestFit="1" customWidth="1"/>
    <col min="38" max="38" width="17.5703125" style="26" customWidth="1"/>
    <col min="39" max="39" width="2.7109375" customWidth="1"/>
    <col min="40" max="40" width="2.42578125" customWidth="1"/>
    <col min="41" max="41" width="2.28515625" customWidth="1"/>
    <col min="42" max="42" width="3.85546875" style="26" bestFit="1" customWidth="1"/>
    <col min="43" max="43" width="20.28515625" style="26" bestFit="1" customWidth="1"/>
    <col min="44" max="46" width="2" customWidth="1"/>
    <col min="47" max="47" width="4" style="26" bestFit="1" customWidth="1"/>
    <col min="48" max="48" width="17.5703125" style="26" customWidth="1"/>
    <col min="49" max="51" width="2" customWidth="1"/>
    <col min="52" max="52" width="3.42578125" style="26" bestFit="1" customWidth="1"/>
    <col min="53" max="53" width="17.5703125" style="26" customWidth="1"/>
    <col min="54" max="54" width="2.7109375" customWidth="1"/>
  </cols>
  <sheetData>
    <row r="1" spans="1:45" ht="15.75" thickBot="1">
      <c r="A1" s="17"/>
      <c r="B1" s="17">
        <v>1</v>
      </c>
      <c r="C1" s="17"/>
      <c r="D1" s="14"/>
      <c r="E1" s="14"/>
      <c r="F1" s="14"/>
      <c r="G1" s="14">
        <v>2</v>
      </c>
      <c r="H1" s="14"/>
      <c r="I1" s="14"/>
      <c r="J1" s="14"/>
      <c r="K1" s="14"/>
      <c r="L1" s="14">
        <v>3</v>
      </c>
      <c r="M1" s="14"/>
      <c r="N1" s="14"/>
      <c r="O1" s="14"/>
      <c r="P1" s="14"/>
      <c r="Q1" s="14"/>
      <c r="R1" s="14"/>
      <c r="S1" s="2"/>
    </row>
    <row r="2" spans="1:45">
      <c r="A2" s="18"/>
      <c r="B2" s="18"/>
      <c r="C2" s="1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U2" s="1"/>
      <c r="V2" s="17" t="s">
        <v>16</v>
      </c>
      <c r="W2" s="17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"/>
      <c r="AS2" s="9"/>
    </row>
    <row r="3" spans="1:45" ht="15.75" thickBot="1">
      <c r="A3" s="18"/>
      <c r="B3" s="18"/>
      <c r="C3" s="1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U3" s="3"/>
      <c r="V3" s="18"/>
      <c r="W3" s="1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"/>
      <c r="AS3" s="9"/>
    </row>
    <row r="4" spans="1:45" ht="15.75" thickBot="1">
      <c r="A4" s="18"/>
      <c r="B4" s="18"/>
      <c r="C4" s="1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U4" s="3"/>
      <c r="V4" s="19" t="s">
        <v>0</v>
      </c>
      <c r="W4" s="20" t="e">
        <f>'доп игры'!Q2</f>
        <v>#N/A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S4" s="9"/>
    </row>
    <row r="5" spans="1:45" ht="15.75" thickBot="1">
      <c r="A5" s="18"/>
      <c r="B5" s="19">
        <v>1</v>
      </c>
      <c r="C5" s="20" t="str">
        <f>VLOOKUP(B5,'доп список'!A1:C48,2,FALSE)</f>
        <v>Пирогов Владимир - Шехонин Юрий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U5" s="3"/>
      <c r="V5" s="49" t="s">
        <v>17</v>
      </c>
      <c r="W5" s="2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S5" s="9"/>
    </row>
    <row r="6" spans="1:45">
      <c r="A6" s="18"/>
      <c r="B6" s="51" t="s">
        <v>0</v>
      </c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  <c r="U6" s="3"/>
      <c r="V6" s="50"/>
      <c r="W6" s="22"/>
      <c r="X6" s="15"/>
      <c r="Y6" s="15"/>
      <c r="Z6" s="9"/>
      <c r="AA6" s="12"/>
      <c r="AB6" s="7" t="str">
        <f>'доп игры'!P10</f>
        <v>Бобин Евгений - Плетнев Павел</v>
      </c>
      <c r="AC6" s="9"/>
      <c r="AD6" s="9"/>
      <c r="AE6" s="9"/>
      <c r="AF6" s="9"/>
      <c r="AG6" s="9"/>
      <c r="AH6" s="9"/>
      <c r="AI6" s="4"/>
      <c r="AS6" s="9"/>
    </row>
    <row r="7" spans="1:45" ht="15.75" thickBot="1">
      <c r="A7" s="18"/>
      <c r="B7" s="51"/>
      <c r="C7" s="22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"/>
      <c r="U7" s="3"/>
      <c r="V7" s="23" t="s">
        <v>1</v>
      </c>
      <c r="W7" s="24" t="str">
        <f>'доп игры'!Q3</f>
        <v>Бобин Евгений - Плетнев Павел</v>
      </c>
      <c r="X7" s="9"/>
      <c r="Y7" s="15"/>
      <c r="Z7" s="15"/>
      <c r="AA7" s="47" t="s">
        <v>19</v>
      </c>
      <c r="AB7" s="10" t="str">
        <f>'доп игры'!R10</f>
        <v>-21 - -</v>
      </c>
      <c r="AC7" s="9"/>
      <c r="AD7" s="9"/>
      <c r="AE7" s="9"/>
      <c r="AF7" s="9"/>
      <c r="AG7" s="9"/>
      <c r="AH7" s="9"/>
      <c r="AI7" s="4"/>
      <c r="AS7" s="9"/>
    </row>
    <row r="8" spans="1:45" ht="15.75" thickBot="1">
      <c r="A8" s="18"/>
      <c r="B8" s="23">
        <v>16</v>
      </c>
      <c r="C8" s="24" t="e">
        <f>VLOOKUP(B8,'доп список'!A1:C48,2,FALSE)</f>
        <v>#N/A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"/>
      <c r="U8" s="3"/>
      <c r="V8" s="19" t="s">
        <v>2</v>
      </c>
      <c r="W8" s="20" t="e">
        <f>'доп игры'!Q4</f>
        <v>#N/A</v>
      </c>
      <c r="X8" s="9"/>
      <c r="Y8" s="15"/>
      <c r="Z8" s="9"/>
      <c r="AA8" s="48"/>
      <c r="AB8" s="11" t="str">
        <f>'доп игры'!R11</f>
        <v>- - -</v>
      </c>
      <c r="AC8" s="15"/>
      <c r="AD8" s="15"/>
      <c r="AE8" s="9"/>
      <c r="AF8" s="9"/>
      <c r="AG8" s="9"/>
      <c r="AH8" s="9"/>
      <c r="AI8" s="4"/>
      <c r="AS8" s="9"/>
    </row>
    <row r="9" spans="1:45" ht="15.75" thickBot="1">
      <c r="A9" s="18"/>
      <c r="B9" s="18"/>
      <c r="C9" s="18"/>
      <c r="D9" s="9"/>
      <c r="E9" s="15"/>
      <c r="F9" s="9"/>
      <c r="G9" s="12"/>
      <c r="H9" s="7" t="str">
        <f>'доп игры'!P2</f>
        <v>Пирогов Владимир - Шехонин Юрий</v>
      </c>
      <c r="I9" s="9"/>
      <c r="J9" s="9"/>
      <c r="K9" s="9"/>
      <c r="L9" s="9"/>
      <c r="M9" s="9"/>
      <c r="N9" s="9"/>
      <c r="O9" s="9"/>
      <c r="P9" s="9"/>
      <c r="Q9" s="9"/>
      <c r="R9" s="9"/>
      <c r="S9" s="4"/>
      <c r="U9" s="3"/>
      <c r="V9" s="49" t="s">
        <v>18</v>
      </c>
      <c r="W9" s="21"/>
      <c r="X9" s="15"/>
      <c r="Y9" s="15"/>
      <c r="Z9" s="9"/>
      <c r="AA9" s="13"/>
      <c r="AB9" s="8">
        <f>'доп игры'!P11</f>
        <v>0</v>
      </c>
      <c r="AC9" s="9"/>
      <c r="AD9" s="15"/>
      <c r="AE9" s="9"/>
      <c r="AF9" s="9">
        <v>9</v>
      </c>
      <c r="AG9" s="9"/>
      <c r="AH9" s="9"/>
      <c r="AI9" s="4"/>
      <c r="AS9" s="9"/>
    </row>
    <row r="10" spans="1:45">
      <c r="A10" s="18"/>
      <c r="B10" s="18"/>
      <c r="C10" s="18"/>
      <c r="D10" s="9"/>
      <c r="E10" s="15"/>
      <c r="F10" s="15"/>
      <c r="G10" s="52" t="s">
        <v>8</v>
      </c>
      <c r="H10" s="10" t="str">
        <f>'доп игры'!R2</f>
        <v>21- - -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4"/>
      <c r="U10" s="3"/>
      <c r="V10" s="50"/>
      <c r="W10" s="22"/>
      <c r="X10" s="9"/>
      <c r="Y10" s="9"/>
      <c r="Z10" s="9"/>
      <c r="AA10" s="9"/>
      <c r="AB10" s="9"/>
      <c r="AC10" s="9"/>
      <c r="AD10" s="15"/>
      <c r="AE10" s="9"/>
      <c r="AF10" s="12"/>
      <c r="AG10" s="7" t="str">
        <f>'доп игры'!P18</f>
        <v>Бобин Евгений - Плетнев Павел</v>
      </c>
      <c r="AH10" s="9"/>
      <c r="AI10" s="4"/>
      <c r="AS10" s="9"/>
    </row>
    <row r="11" spans="1:45" ht="15.75" thickBot="1">
      <c r="A11" s="18"/>
      <c r="B11" s="18"/>
      <c r="C11" s="18"/>
      <c r="D11" s="9"/>
      <c r="E11" s="15"/>
      <c r="F11" s="9"/>
      <c r="G11" s="52"/>
      <c r="H11" s="11" t="str">
        <f>'доп игры'!R3</f>
        <v>22-20 13-21 21-16</v>
      </c>
      <c r="I11" s="15"/>
      <c r="J11" s="15"/>
      <c r="K11" s="9"/>
      <c r="L11" s="9"/>
      <c r="M11" s="9"/>
      <c r="N11" s="9"/>
      <c r="O11" s="9"/>
      <c r="P11" s="9"/>
      <c r="Q11" s="9"/>
      <c r="R11" s="9"/>
      <c r="S11" s="4"/>
      <c r="U11" s="3"/>
      <c r="V11" s="23" t="s">
        <v>34</v>
      </c>
      <c r="W11" s="24" t="e">
        <f>'доп игры'!Q5</f>
        <v>#N/A</v>
      </c>
      <c r="X11" s="9"/>
      <c r="Y11" s="9"/>
      <c r="Z11" s="9"/>
      <c r="AA11" s="9"/>
      <c r="AB11" s="9"/>
      <c r="AC11" s="9"/>
      <c r="AD11" s="15"/>
      <c r="AE11" s="15"/>
      <c r="AF11" s="47" t="s">
        <v>21</v>
      </c>
      <c r="AG11" s="10" t="str">
        <f>'доп игры'!R18</f>
        <v>21- - -</v>
      </c>
      <c r="AH11" s="9"/>
      <c r="AI11" s="4"/>
      <c r="AS11" s="9"/>
    </row>
    <row r="12" spans="1:45" ht="15.75" thickBot="1">
      <c r="A12" s="18"/>
      <c r="B12" s="18"/>
      <c r="C12" s="18"/>
      <c r="D12" s="9"/>
      <c r="E12" s="15"/>
      <c r="F12" s="9"/>
      <c r="G12" s="13"/>
      <c r="H12" s="8" t="str">
        <f>'доп игры'!P3</f>
        <v>Глазов Петр - Пешкин Константин</v>
      </c>
      <c r="I12" s="9"/>
      <c r="J12" s="15"/>
      <c r="K12" s="9"/>
      <c r="L12" s="9"/>
      <c r="M12" s="9"/>
      <c r="N12" s="9"/>
      <c r="O12" s="9"/>
      <c r="P12" s="9"/>
      <c r="Q12" s="9"/>
      <c r="R12" s="9"/>
      <c r="S12" s="4"/>
      <c r="U12" s="3"/>
      <c r="V12" s="19" t="s">
        <v>4</v>
      </c>
      <c r="W12" s="20" t="e">
        <f>'доп игры'!Q6</f>
        <v>#N/A</v>
      </c>
      <c r="X12" s="9"/>
      <c r="Y12" s="9"/>
      <c r="Z12" s="9"/>
      <c r="AA12" s="9"/>
      <c r="AB12" s="9"/>
      <c r="AC12" s="9"/>
      <c r="AD12" s="15"/>
      <c r="AE12" s="9"/>
      <c r="AF12" s="48"/>
      <c r="AG12" s="11" t="str">
        <f>'доп игры'!R19</f>
        <v>-21 - -</v>
      </c>
      <c r="AH12" s="9"/>
      <c r="AI12" s="4"/>
      <c r="AS12" s="9"/>
    </row>
    <row r="13" spans="1:45" ht="15.75" thickBot="1">
      <c r="A13" s="18"/>
      <c r="B13" s="19">
        <v>9</v>
      </c>
      <c r="C13" s="20" t="str">
        <f>VLOOKUP(B13,'доп список'!A1:C48,2,FALSE)</f>
        <v>Глазов Петр - Пешкин Константин</v>
      </c>
      <c r="D13" s="9"/>
      <c r="E13" s="15"/>
      <c r="F13" s="9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4"/>
      <c r="U13" s="3"/>
      <c r="V13" s="49" t="s">
        <v>28</v>
      </c>
      <c r="W13" s="21"/>
      <c r="X13" s="9"/>
      <c r="Y13" s="9"/>
      <c r="Z13" s="9"/>
      <c r="AA13" s="9"/>
      <c r="AB13" s="9"/>
      <c r="AC13" s="9"/>
      <c r="AD13" s="15"/>
      <c r="AE13" s="9"/>
      <c r="AF13" s="13"/>
      <c r="AG13" s="8" t="str">
        <f>'доп игры'!P19</f>
        <v>Рубцов Алексей - Ткачева Елена</v>
      </c>
      <c r="AH13" s="9"/>
      <c r="AI13" s="4"/>
      <c r="AS13" s="9"/>
    </row>
    <row r="14" spans="1:45">
      <c r="A14" s="18"/>
      <c r="B14" s="51" t="s">
        <v>1</v>
      </c>
      <c r="C14" s="21"/>
      <c r="D14" s="15"/>
      <c r="E14" s="15"/>
      <c r="F14" s="9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4"/>
      <c r="U14" s="3"/>
      <c r="V14" s="50"/>
      <c r="W14" s="22"/>
      <c r="X14" s="15"/>
      <c r="Y14" s="15"/>
      <c r="Z14" s="9"/>
      <c r="AA14" s="12"/>
      <c r="AB14" s="7">
        <f>'доп игры'!P12</f>
        <v>0</v>
      </c>
      <c r="AC14" s="9"/>
      <c r="AD14" s="15"/>
      <c r="AE14" s="9"/>
      <c r="AF14" s="9"/>
      <c r="AG14" s="9"/>
      <c r="AH14" s="9"/>
      <c r="AI14" s="4"/>
      <c r="AS14" s="9"/>
    </row>
    <row r="15" spans="1:45" ht="15.75" thickBot="1">
      <c r="A15" s="18"/>
      <c r="B15" s="51"/>
      <c r="C15" s="22"/>
      <c r="D15" s="9"/>
      <c r="E15" s="9"/>
      <c r="F15" s="9"/>
      <c r="G15" s="9"/>
      <c r="H15" s="9"/>
      <c r="I15" s="9"/>
      <c r="J15" s="15"/>
      <c r="K15" s="9"/>
      <c r="L15" s="9"/>
      <c r="M15" s="9"/>
      <c r="N15" s="9"/>
      <c r="O15" s="9"/>
      <c r="P15" s="9"/>
      <c r="Q15" s="9"/>
      <c r="R15" s="9"/>
      <c r="S15" s="4"/>
      <c r="U15" s="3"/>
      <c r="V15" s="23" t="s">
        <v>35</v>
      </c>
      <c r="W15" s="24" t="e">
        <f>'доп игры'!Q7</f>
        <v>#N/A</v>
      </c>
      <c r="X15" s="9"/>
      <c r="Y15" s="15"/>
      <c r="Z15" s="15"/>
      <c r="AA15" s="47" t="s">
        <v>20</v>
      </c>
      <c r="AB15" s="10" t="str">
        <f>'доп игры'!R12</f>
        <v>- - -</v>
      </c>
      <c r="AC15" s="15"/>
      <c r="AD15" s="15"/>
      <c r="AE15" s="9"/>
      <c r="AF15" s="9">
        <v>11</v>
      </c>
      <c r="AG15" s="9"/>
      <c r="AH15" s="9"/>
      <c r="AI15" s="4"/>
      <c r="AS15" s="9"/>
    </row>
    <row r="16" spans="1:45" ht="15.75" thickBot="1">
      <c r="A16" s="18"/>
      <c r="B16" s="23">
        <v>8</v>
      </c>
      <c r="C16" s="24" t="str">
        <f>VLOOKUP(B16,'доп список'!A1:C48,2,FALSE)</f>
        <v>Бобин Евгений - Плетнев Павел</v>
      </c>
      <c r="D16" s="9"/>
      <c r="E16" s="9"/>
      <c r="F16" s="9"/>
      <c r="G16" s="9"/>
      <c r="H16" s="9"/>
      <c r="I16" s="9"/>
      <c r="J16" s="15"/>
      <c r="K16" s="9"/>
      <c r="L16" s="9"/>
      <c r="M16" s="9"/>
      <c r="N16" s="9"/>
      <c r="O16" s="9"/>
      <c r="P16" s="9"/>
      <c r="Q16" s="9"/>
      <c r="R16" s="9"/>
      <c r="S16" s="4"/>
      <c r="U16" s="3"/>
      <c r="V16" s="19" t="s">
        <v>6</v>
      </c>
      <c r="W16" s="20" t="str">
        <f>'доп игры'!Q8</f>
        <v>Рубцов Алексей - Ткачева Елена</v>
      </c>
      <c r="X16" s="9"/>
      <c r="Y16" s="15"/>
      <c r="Z16" s="9"/>
      <c r="AA16" s="48"/>
      <c r="AB16" s="11" t="str">
        <f>'доп игры'!R13</f>
        <v>21- - -</v>
      </c>
      <c r="AC16" s="9"/>
      <c r="AD16" s="9"/>
      <c r="AE16" s="9"/>
      <c r="AF16" s="12" t="s">
        <v>19</v>
      </c>
      <c r="AG16" s="7">
        <f>'доп игры'!Q18</f>
        <v>0</v>
      </c>
      <c r="AH16" s="9"/>
      <c r="AI16" s="4"/>
      <c r="AS16" s="9"/>
    </row>
    <row r="17" spans="1:50" ht="15.75" thickBot="1">
      <c r="A17" s="18"/>
      <c r="B17" s="18"/>
      <c r="C17" s="18"/>
      <c r="D17" s="9"/>
      <c r="E17" s="9"/>
      <c r="F17" s="9"/>
      <c r="G17" s="9"/>
      <c r="H17" s="9"/>
      <c r="I17" s="9"/>
      <c r="J17" s="15"/>
      <c r="K17" s="9"/>
      <c r="L17" s="12"/>
      <c r="M17" s="7" t="str">
        <f>'доп игры'!P14</f>
        <v>Пирогов Владимир - Шехонин Юрий</v>
      </c>
      <c r="N17" s="9"/>
      <c r="O17" s="9"/>
      <c r="P17" s="9"/>
      <c r="Q17" s="9"/>
      <c r="R17" s="9"/>
      <c r="S17" s="4"/>
      <c r="U17" s="3"/>
      <c r="V17" s="49" t="s">
        <v>29</v>
      </c>
      <c r="W17" s="21"/>
      <c r="X17" s="15"/>
      <c r="Y17" s="15"/>
      <c r="Z17" s="9"/>
      <c r="AA17" s="13"/>
      <c r="AB17" s="8" t="str">
        <f>'доп игры'!P13</f>
        <v>Рубцов Алексей - Ткачева Елена</v>
      </c>
      <c r="AC17" s="9"/>
      <c r="AD17" s="9"/>
      <c r="AE17" s="9"/>
      <c r="AF17" s="47" t="s">
        <v>22</v>
      </c>
      <c r="AG17" s="10"/>
      <c r="AH17" s="9"/>
      <c r="AI17" s="4"/>
      <c r="AS17" s="9"/>
      <c r="AT17" s="9"/>
      <c r="AU17" s="18"/>
      <c r="AV17" s="18"/>
      <c r="AW17" s="9"/>
      <c r="AX17" s="9"/>
    </row>
    <row r="18" spans="1:50">
      <c r="A18" s="18"/>
      <c r="B18" s="18"/>
      <c r="C18" s="18"/>
      <c r="D18" s="9"/>
      <c r="E18" s="9"/>
      <c r="F18" s="9"/>
      <c r="G18" s="9"/>
      <c r="H18" s="9"/>
      <c r="I18" s="9"/>
      <c r="J18" s="15"/>
      <c r="K18" s="15"/>
      <c r="L18" s="52" t="s">
        <v>12</v>
      </c>
      <c r="M18" s="10" t="str">
        <f>'доп игры'!R14</f>
        <v>21-4 21-8 -</v>
      </c>
      <c r="N18" s="9"/>
      <c r="O18" s="9"/>
      <c r="P18" s="9"/>
      <c r="Q18" s="9"/>
      <c r="R18" s="9"/>
      <c r="S18" s="4"/>
      <c r="U18" s="3"/>
      <c r="V18" s="50"/>
      <c r="W18" s="22"/>
      <c r="X18" s="9"/>
      <c r="Y18" s="9"/>
      <c r="Z18" s="9"/>
      <c r="AA18" s="9"/>
      <c r="AB18" s="9"/>
      <c r="AC18" s="9"/>
      <c r="AD18" s="9"/>
      <c r="AE18" s="9"/>
      <c r="AF18" s="48"/>
      <c r="AG18" s="11"/>
      <c r="AH18" s="9"/>
      <c r="AI18" s="4"/>
      <c r="AS18" s="9"/>
      <c r="AT18" s="9"/>
      <c r="AU18" s="18"/>
      <c r="AV18" s="18"/>
      <c r="AW18" s="9"/>
      <c r="AX18" s="9"/>
    </row>
    <row r="19" spans="1:50" ht="15.75" thickBot="1">
      <c r="A19" s="18"/>
      <c r="B19" s="18"/>
      <c r="C19" s="18"/>
      <c r="D19" s="9"/>
      <c r="E19" s="9"/>
      <c r="F19" s="9"/>
      <c r="G19" s="9"/>
      <c r="H19" s="9"/>
      <c r="I19" s="9"/>
      <c r="J19" s="15"/>
      <c r="K19" s="9"/>
      <c r="L19" s="52"/>
      <c r="M19" s="11" t="str">
        <f>'доп игры'!R15</f>
        <v>21-13 22-20 -</v>
      </c>
      <c r="N19" s="15"/>
      <c r="O19" s="15"/>
      <c r="P19" s="9"/>
      <c r="Q19" s="9"/>
      <c r="R19" s="9"/>
      <c r="S19" s="4"/>
      <c r="U19" s="3"/>
      <c r="V19" s="23" t="s">
        <v>36</v>
      </c>
      <c r="W19" s="24" t="e">
        <f>'доп игры'!Q9</f>
        <v>#N/A</v>
      </c>
      <c r="X19" s="9"/>
      <c r="Y19" s="9"/>
      <c r="Z19" s="9"/>
      <c r="AA19" s="9"/>
      <c r="AB19" s="9"/>
      <c r="AC19" s="9"/>
      <c r="AD19" s="9"/>
      <c r="AE19" s="9"/>
      <c r="AF19" s="13" t="s">
        <v>20</v>
      </c>
      <c r="AG19" s="8">
        <f>'доп игры'!Q19</f>
        <v>0</v>
      </c>
      <c r="AH19" s="9"/>
      <c r="AI19" s="4"/>
      <c r="AS19" s="9"/>
      <c r="AT19" s="9"/>
      <c r="AU19" s="18"/>
      <c r="AV19" s="18"/>
      <c r="AW19" s="9"/>
      <c r="AX19" s="9"/>
    </row>
    <row r="20" spans="1:50" ht="15.75" thickBot="1">
      <c r="A20" s="18"/>
      <c r="B20" s="18"/>
      <c r="C20" s="18"/>
      <c r="D20" s="9"/>
      <c r="E20" s="9"/>
      <c r="F20" s="9"/>
      <c r="G20" s="9"/>
      <c r="H20" s="9"/>
      <c r="I20" s="9"/>
      <c r="J20" s="15"/>
      <c r="K20" s="9"/>
      <c r="L20" s="13"/>
      <c r="M20" s="8" t="str">
        <f>'доп игры'!P15</f>
        <v>Духовская Татьяна - Щенникова Елена</v>
      </c>
      <c r="N20" s="9"/>
      <c r="O20" s="15"/>
      <c r="P20" s="9"/>
      <c r="Q20" s="9"/>
      <c r="R20" s="9"/>
      <c r="S20" s="4"/>
      <c r="U20" s="5"/>
      <c r="V20" s="25"/>
      <c r="W20" s="2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6"/>
      <c r="AS20" s="9"/>
      <c r="AT20" s="9"/>
      <c r="AU20" s="18"/>
      <c r="AV20" s="18"/>
      <c r="AW20" s="9"/>
      <c r="AX20" s="9"/>
    </row>
    <row r="21" spans="1:50">
      <c r="A21" s="18"/>
      <c r="B21" s="19">
        <v>5</v>
      </c>
      <c r="C21" s="20" t="str">
        <f>VLOOKUP(B21,'доп список'!A1:C48,2,FALSE)</f>
        <v>Духовская Татьяна - Щенникова Елена</v>
      </c>
      <c r="D21" s="9"/>
      <c r="E21" s="9"/>
      <c r="F21" s="9"/>
      <c r="G21" s="9"/>
      <c r="H21" s="9"/>
      <c r="I21" s="9"/>
      <c r="J21" s="15"/>
      <c r="K21" s="9"/>
      <c r="L21" s="9"/>
      <c r="M21" s="9"/>
      <c r="N21" s="9"/>
      <c r="O21" s="15"/>
      <c r="P21" s="9"/>
      <c r="Q21" s="9"/>
      <c r="R21" s="9"/>
      <c r="S21" s="4"/>
    </row>
    <row r="22" spans="1:50" ht="15.75" thickBot="1">
      <c r="A22" s="18"/>
      <c r="B22" s="51" t="s">
        <v>2</v>
      </c>
      <c r="C22" s="21"/>
      <c r="D22" s="9"/>
      <c r="E22" s="9"/>
      <c r="F22" s="9"/>
      <c r="G22" s="9"/>
      <c r="H22" s="9"/>
      <c r="I22" s="9"/>
      <c r="J22" s="15"/>
      <c r="K22" s="9"/>
      <c r="L22" s="9"/>
      <c r="M22" s="9"/>
      <c r="N22" s="9"/>
      <c r="O22" s="15"/>
      <c r="P22" s="9"/>
      <c r="Q22" s="9"/>
      <c r="R22" s="9"/>
      <c r="S22" s="4"/>
      <c r="AS22" s="9"/>
      <c r="AT22" s="9"/>
      <c r="AU22" s="18"/>
      <c r="AV22" s="18"/>
      <c r="AW22" s="9"/>
      <c r="AX22" s="9"/>
    </row>
    <row r="23" spans="1:50">
      <c r="A23" s="18"/>
      <c r="B23" s="51"/>
      <c r="C23" s="22"/>
      <c r="D23" s="15"/>
      <c r="E23" s="15"/>
      <c r="F23" s="9"/>
      <c r="G23" s="9"/>
      <c r="H23" s="9"/>
      <c r="I23" s="9"/>
      <c r="J23" s="15"/>
      <c r="K23" s="9"/>
      <c r="L23" s="9"/>
      <c r="M23" s="9"/>
      <c r="N23" s="9"/>
      <c r="O23" s="15"/>
      <c r="P23" s="9"/>
      <c r="Q23" s="9"/>
      <c r="R23" s="9"/>
      <c r="S23" s="4"/>
      <c r="U23" s="1"/>
      <c r="V23" s="17"/>
      <c r="W23" s="17"/>
      <c r="X23" s="14"/>
      <c r="Y23" s="14"/>
      <c r="Z23" s="14"/>
      <c r="AA23" s="17"/>
      <c r="AB23" s="17"/>
      <c r="AC23" s="2"/>
      <c r="AF23">
        <v>1</v>
      </c>
      <c r="AG23" t="str">
        <f>'доп игры'!P30</f>
        <v>Пирогов Владимир - Шехонин Юрий</v>
      </c>
    </row>
    <row r="24" spans="1:50" ht="15.75" thickBot="1">
      <c r="A24" s="18"/>
      <c r="B24" s="23">
        <v>12</v>
      </c>
      <c r="C24" s="24" t="e">
        <f>VLOOKUP(B24,'доп список'!A1:C48,2,FALSE)</f>
        <v>#N/A</v>
      </c>
      <c r="D24" s="9"/>
      <c r="E24" s="15"/>
      <c r="F24" s="9"/>
      <c r="G24" s="9"/>
      <c r="H24" s="9"/>
      <c r="I24" s="9"/>
      <c r="J24" s="15"/>
      <c r="K24" s="9"/>
      <c r="L24" s="9"/>
      <c r="M24" s="9"/>
      <c r="N24" s="9"/>
      <c r="O24" s="15"/>
      <c r="P24" s="9"/>
      <c r="Q24" s="9"/>
      <c r="R24" s="9"/>
      <c r="S24" s="4"/>
      <c r="U24" s="3"/>
      <c r="V24" s="18"/>
      <c r="W24" s="18"/>
      <c r="X24" s="9"/>
      <c r="Y24" s="9"/>
      <c r="Z24" s="9"/>
      <c r="AA24" s="18"/>
      <c r="AB24" s="18"/>
      <c r="AC24" s="4"/>
      <c r="AF24">
        <v>2</v>
      </c>
      <c r="AG24" t="str">
        <f>'доп игры'!Q30</f>
        <v>Ушаков Алексей - Ушакова Наталья</v>
      </c>
    </row>
    <row r="25" spans="1:50">
      <c r="A25" s="18"/>
      <c r="B25" s="18"/>
      <c r="C25" s="18"/>
      <c r="D25" s="9"/>
      <c r="E25" s="15"/>
      <c r="F25" s="9"/>
      <c r="G25" s="12"/>
      <c r="H25" s="7" t="str">
        <f>'доп игры'!P4</f>
        <v>Духовская Татьяна - Щенникова Елена</v>
      </c>
      <c r="I25" s="9"/>
      <c r="J25" s="15"/>
      <c r="K25" s="9"/>
      <c r="L25" s="9"/>
      <c r="M25" s="9"/>
      <c r="N25" s="9"/>
      <c r="O25" s="15"/>
      <c r="P25" s="9"/>
      <c r="Q25" s="9"/>
      <c r="R25" s="9"/>
      <c r="S25" s="4"/>
      <c r="U25" s="3"/>
      <c r="V25" s="19" t="s">
        <v>17</v>
      </c>
      <c r="W25" s="20" t="e">
        <f>'доп игры'!Q10</f>
        <v>#N/A</v>
      </c>
      <c r="X25" s="9"/>
      <c r="Y25" s="9"/>
      <c r="Z25" s="9"/>
      <c r="AA25" s="18"/>
      <c r="AB25" s="18"/>
      <c r="AC25" s="4"/>
      <c r="AF25">
        <v>3</v>
      </c>
      <c r="AG25" t="str">
        <f>'доп игры'!P31</f>
        <v>Наумов Эдуард - Духовской Дмитрий</v>
      </c>
    </row>
    <row r="26" spans="1:50" ht="15.75" thickBot="1">
      <c r="A26" s="18"/>
      <c r="B26" s="18"/>
      <c r="C26" s="18"/>
      <c r="D26" s="9"/>
      <c r="E26" s="15"/>
      <c r="F26" s="15"/>
      <c r="G26" s="52" t="s">
        <v>9</v>
      </c>
      <c r="H26" s="10" t="str">
        <f>'доп игры'!R4</f>
        <v>21- - -</v>
      </c>
      <c r="I26" s="15"/>
      <c r="J26" s="15"/>
      <c r="K26" s="9"/>
      <c r="L26" s="9"/>
      <c r="M26" s="9"/>
      <c r="N26" s="9"/>
      <c r="O26" s="15"/>
      <c r="P26" s="9"/>
      <c r="Q26" s="9"/>
      <c r="R26" s="9"/>
      <c r="S26" s="4"/>
      <c r="U26" s="3"/>
      <c r="V26" s="49" t="s">
        <v>24</v>
      </c>
      <c r="W26" s="21"/>
      <c r="X26" s="9"/>
      <c r="Y26" s="9"/>
      <c r="Z26" s="9"/>
      <c r="AA26" s="18">
        <v>13</v>
      </c>
      <c r="AB26" s="18"/>
      <c r="AC26" s="4"/>
      <c r="AF26">
        <v>4</v>
      </c>
      <c r="AG26" t="str">
        <f>'доп игры'!Q31</f>
        <v>Духовская Татьяна - Щенникова Елена</v>
      </c>
    </row>
    <row r="27" spans="1:50">
      <c r="A27" s="18"/>
      <c r="B27" s="18"/>
      <c r="C27" s="18"/>
      <c r="D27" s="9"/>
      <c r="E27" s="15"/>
      <c r="F27" s="9"/>
      <c r="G27" s="52"/>
      <c r="H27" s="11" t="str">
        <f>'доп игры'!R5</f>
        <v>-21 - -</v>
      </c>
      <c r="I27" s="9"/>
      <c r="J27" s="9"/>
      <c r="K27" s="9"/>
      <c r="L27" s="9"/>
      <c r="M27" s="9"/>
      <c r="N27" s="9"/>
      <c r="O27" s="15"/>
      <c r="P27" s="9"/>
      <c r="Q27" s="9"/>
      <c r="R27" s="9"/>
      <c r="S27" s="4"/>
      <c r="U27" s="3"/>
      <c r="V27" s="50"/>
      <c r="W27" s="22"/>
      <c r="X27" s="15"/>
      <c r="Y27" s="15"/>
      <c r="Z27" s="9"/>
      <c r="AA27" s="19"/>
      <c r="AB27" s="20">
        <f>'доп игры'!P28</f>
        <v>0</v>
      </c>
      <c r="AC27" s="4"/>
      <c r="AF27">
        <v>5</v>
      </c>
      <c r="AG27" t="str">
        <f>'доп игры'!P24</f>
        <v>Духовской Максим - Яркова Мария</v>
      </c>
    </row>
    <row r="28" spans="1:50" ht="15.75" thickBot="1">
      <c r="A28" s="18"/>
      <c r="B28" s="18"/>
      <c r="C28" s="18"/>
      <c r="D28" s="9"/>
      <c r="E28" s="15"/>
      <c r="F28" s="9"/>
      <c r="G28" s="13"/>
      <c r="H28" s="8" t="str">
        <f>'доп игры'!P5</f>
        <v>Духовской Максим - Яркова Мария</v>
      </c>
      <c r="I28" s="9"/>
      <c r="J28" s="9"/>
      <c r="K28" s="9"/>
      <c r="L28" s="9"/>
      <c r="M28" s="9"/>
      <c r="N28" s="9"/>
      <c r="O28" s="15"/>
      <c r="P28" s="9"/>
      <c r="Q28" s="9"/>
      <c r="R28" s="9"/>
      <c r="S28" s="4"/>
      <c r="U28" s="3"/>
      <c r="V28" s="23" t="s">
        <v>18</v>
      </c>
      <c r="W28" s="24">
        <f>'доп игры'!Q11</f>
        <v>0</v>
      </c>
      <c r="X28" s="9"/>
      <c r="Y28" s="15"/>
      <c r="Z28" s="15"/>
      <c r="AA28" s="49" t="s">
        <v>26</v>
      </c>
      <c r="AB28" s="21" t="str">
        <f>'доп игры'!R28</f>
        <v>- - -</v>
      </c>
      <c r="AC28" s="4"/>
      <c r="AF28">
        <v>6</v>
      </c>
      <c r="AG28" t="str">
        <f>'доп игры'!Q24</f>
        <v>Горсков Феликс - Андреева Ирина</v>
      </c>
    </row>
    <row r="29" spans="1:50">
      <c r="A29" s="18"/>
      <c r="B29" s="19">
        <v>13</v>
      </c>
      <c r="C29" s="20" t="e">
        <f>VLOOKUP(B29,'доп список'!A1:C48,2,FALSE)</f>
        <v>#N/A</v>
      </c>
      <c r="D29" s="9"/>
      <c r="E29" s="15"/>
      <c r="F29" s="9"/>
      <c r="G29" s="9"/>
      <c r="H29" s="9"/>
      <c r="I29" s="9"/>
      <c r="J29" s="9"/>
      <c r="K29" s="9"/>
      <c r="L29" s="9"/>
      <c r="M29" s="9"/>
      <c r="N29" s="9"/>
      <c r="O29" s="15"/>
      <c r="P29" s="9"/>
      <c r="Q29" s="9"/>
      <c r="R29" s="9"/>
      <c r="S29" s="4"/>
      <c r="U29" s="3"/>
      <c r="V29" s="19" t="s">
        <v>28</v>
      </c>
      <c r="W29" s="20">
        <f>'доп игры'!Q12</f>
        <v>0</v>
      </c>
      <c r="X29" s="9"/>
      <c r="Y29" s="15"/>
      <c r="Z29" s="9"/>
      <c r="AA29" s="50"/>
      <c r="AB29" s="22" t="str">
        <f>'доп игры'!R29</f>
        <v>- - -</v>
      </c>
      <c r="AC29" s="4"/>
      <c r="AF29">
        <v>7</v>
      </c>
      <c r="AG29" t="str">
        <f>'доп игры'!P25</f>
        <v>Глазов Петр - Пешкин Константин</v>
      </c>
    </row>
    <row r="30" spans="1:50" ht="15.75" thickBot="1">
      <c r="A30" s="18"/>
      <c r="B30" s="51" t="s">
        <v>3</v>
      </c>
      <c r="C30" s="21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15"/>
      <c r="P30" s="9"/>
      <c r="Q30" s="9"/>
      <c r="R30" s="9"/>
      <c r="S30" s="4"/>
      <c r="U30" s="3"/>
      <c r="V30" s="49" t="s">
        <v>25</v>
      </c>
      <c r="W30" s="21"/>
      <c r="X30" s="15"/>
      <c r="Y30" s="15"/>
      <c r="Z30" s="9"/>
      <c r="AA30" s="23"/>
      <c r="AB30" s="24">
        <f>'доп игры'!P29</f>
        <v>0</v>
      </c>
      <c r="AC30" s="4"/>
      <c r="AF30">
        <v>8</v>
      </c>
      <c r="AG30" t="str">
        <f>'доп игры'!Q25</f>
        <v>Дмитриев Илья - Зиновьев Андрей</v>
      </c>
    </row>
    <row r="31" spans="1:50">
      <c r="A31" s="18"/>
      <c r="B31" s="51"/>
      <c r="C31" s="2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/>
      <c r="P31" s="9"/>
      <c r="Q31" s="9"/>
      <c r="R31" s="9"/>
      <c r="S31" s="4"/>
      <c r="U31" s="3"/>
      <c r="V31" s="50"/>
      <c r="W31" s="22"/>
      <c r="X31" s="9"/>
      <c r="Y31" s="9"/>
      <c r="Z31" s="9"/>
      <c r="AA31" s="18"/>
      <c r="AB31" s="18"/>
      <c r="AC31" s="4"/>
      <c r="AF31">
        <v>9</v>
      </c>
      <c r="AG31" t="str">
        <f>'доп игры'!P22</f>
        <v>Бобин Евгений - Плетнев Павел</v>
      </c>
    </row>
    <row r="32" spans="1:50" ht="15.75" thickBot="1">
      <c r="A32" s="18"/>
      <c r="B32" s="23">
        <v>4</v>
      </c>
      <c r="C32" s="24" t="str">
        <f>VLOOKUP(B32,'доп список'!A1:C48,2,FALSE)</f>
        <v>Духовской Максим - Яркова Мария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9"/>
      <c r="Q32" s="9">
        <v>1</v>
      </c>
      <c r="R32" s="9"/>
      <c r="S32" s="4"/>
      <c r="U32" s="3"/>
      <c r="V32" s="23" t="s">
        <v>29</v>
      </c>
      <c r="W32" s="24" t="e">
        <f>'доп игры'!Q13</f>
        <v>#N/A</v>
      </c>
      <c r="X32" s="9"/>
      <c r="Y32" s="9"/>
      <c r="Z32" s="9"/>
      <c r="AA32" s="18"/>
      <c r="AB32" s="18"/>
      <c r="AC32" s="4"/>
      <c r="AF32">
        <v>10</v>
      </c>
      <c r="AG32" t="str">
        <f>'доп игры'!Q22</f>
        <v>Рубцов Алексей - Ткачева Елена</v>
      </c>
    </row>
    <row r="33" spans="1:33" ht="15.75" thickBot="1">
      <c r="A33" s="18"/>
      <c r="B33" s="18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9"/>
      <c r="Q33" s="12"/>
      <c r="R33" s="7" t="str">
        <f>'доп игры'!P26</f>
        <v>Пирогов Владимир - Шехонин Юрий</v>
      </c>
      <c r="S33" s="4"/>
      <c r="T33" s="9"/>
      <c r="U33" s="3"/>
      <c r="V33" s="18"/>
      <c r="W33" s="18"/>
      <c r="X33" s="9"/>
      <c r="Y33" s="9"/>
      <c r="Z33" s="9"/>
      <c r="AA33" s="18">
        <v>15</v>
      </c>
      <c r="AB33" s="18"/>
      <c r="AC33" s="4"/>
      <c r="AF33">
        <v>11</v>
      </c>
      <c r="AG33">
        <f>'доп игры'!P23</f>
        <v>0</v>
      </c>
    </row>
    <row r="34" spans="1:33">
      <c r="A34" s="18"/>
      <c r="B34" s="18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15"/>
      <c r="Q34" s="52" t="s">
        <v>14</v>
      </c>
      <c r="R34" s="10" t="str">
        <f>'доп игры'!R26</f>
        <v>21-14 23-21 -</v>
      </c>
      <c r="S34" s="4"/>
      <c r="T34" s="9"/>
      <c r="U34" s="3"/>
      <c r="V34" s="18"/>
      <c r="W34" s="18"/>
      <c r="X34" s="9"/>
      <c r="Y34" s="9"/>
      <c r="Z34" s="9"/>
      <c r="AA34" s="19" t="s">
        <v>24</v>
      </c>
      <c r="AB34" s="20">
        <f>'доп игры'!Q28</f>
        <v>0</v>
      </c>
      <c r="AC34" s="4"/>
      <c r="AF34">
        <v>12</v>
      </c>
      <c r="AG34">
        <f>'доп игры'!Q23</f>
        <v>0</v>
      </c>
    </row>
    <row r="35" spans="1:33">
      <c r="A35" s="18"/>
      <c r="B35" s="18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5"/>
      <c r="P35" s="9"/>
      <c r="Q35" s="52"/>
      <c r="R35" s="11" t="str">
        <f>'доп игры'!R27</f>
        <v>13-21 15-21 -</v>
      </c>
      <c r="S35" s="4"/>
      <c r="T35" s="9"/>
      <c r="U35" s="3"/>
      <c r="V35" s="18"/>
      <c r="W35" s="18"/>
      <c r="X35" s="9"/>
      <c r="Y35" s="9"/>
      <c r="Z35" s="9"/>
      <c r="AA35" s="49" t="s">
        <v>27</v>
      </c>
      <c r="AB35" s="21"/>
      <c r="AC35" s="4"/>
      <c r="AF35">
        <v>13</v>
      </c>
      <c r="AG35">
        <f>'доп игры'!P32</f>
        <v>0</v>
      </c>
    </row>
    <row r="36" spans="1:33" ht="15.75" thickBot="1">
      <c r="A36" s="18"/>
      <c r="B36" s="18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9"/>
      <c r="Q36" s="13"/>
      <c r="R36" s="8" t="str">
        <f>'доп игры'!P27</f>
        <v>Ушаков Алексей - Ушакова Наталья</v>
      </c>
      <c r="S36" s="4"/>
      <c r="T36" s="9"/>
      <c r="U36" s="3"/>
      <c r="V36" s="18"/>
      <c r="W36" s="18"/>
      <c r="X36" s="9"/>
      <c r="Y36" s="9"/>
      <c r="Z36" s="9"/>
      <c r="AA36" s="50"/>
      <c r="AB36" s="22"/>
      <c r="AC36" s="4"/>
      <c r="AF36">
        <v>14</v>
      </c>
      <c r="AG36">
        <f>'доп игры'!Q32</f>
        <v>0</v>
      </c>
    </row>
    <row r="37" spans="1:33" ht="15.75" thickBot="1">
      <c r="A37" s="18"/>
      <c r="B37" s="19">
        <v>3</v>
      </c>
      <c r="C37" s="20" t="str">
        <f>VLOOKUP(B37,'доп список'!A1:C48,2,FALSE)</f>
        <v>Наумов Эдуард - Духовской Дмитрий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5"/>
      <c r="P37" s="9"/>
      <c r="Q37" s="9"/>
      <c r="R37" s="9"/>
      <c r="S37" s="4"/>
      <c r="U37" s="3"/>
      <c r="V37" s="18"/>
      <c r="W37" s="18"/>
      <c r="X37" s="9"/>
      <c r="Y37" s="9"/>
      <c r="Z37" s="9"/>
      <c r="AA37" s="23" t="s">
        <v>25</v>
      </c>
      <c r="AB37" s="24">
        <f>'доп игры'!Q29</f>
        <v>0</v>
      </c>
      <c r="AC37" s="4"/>
      <c r="AF37">
        <v>15</v>
      </c>
      <c r="AG37">
        <f>'доп игры'!P33</f>
        <v>0</v>
      </c>
    </row>
    <row r="38" spans="1:33">
      <c r="A38" s="18"/>
      <c r="B38" s="51" t="s">
        <v>4</v>
      </c>
      <c r="C38" s="2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/>
      <c r="P38" s="9"/>
      <c r="Q38" s="9"/>
      <c r="R38" s="9"/>
      <c r="S38" s="4"/>
      <c r="U38" s="3"/>
      <c r="V38" s="18"/>
      <c r="W38" s="18"/>
      <c r="X38" s="9"/>
      <c r="Y38" s="9"/>
      <c r="Z38" s="9"/>
      <c r="AA38" s="18"/>
      <c r="AB38" s="18"/>
      <c r="AC38" s="4"/>
      <c r="AF38">
        <v>16</v>
      </c>
      <c r="AG38">
        <f>'доп игры'!Q33</f>
        <v>0</v>
      </c>
    </row>
    <row r="39" spans="1:33">
      <c r="A39" s="18"/>
      <c r="B39" s="51"/>
      <c r="C39" s="22"/>
      <c r="D39" s="15"/>
      <c r="E39" s="15"/>
      <c r="F39" s="9"/>
      <c r="G39" s="9"/>
      <c r="H39" s="9"/>
      <c r="I39" s="9"/>
      <c r="J39" s="9"/>
      <c r="K39" s="9"/>
      <c r="L39" s="9"/>
      <c r="M39" s="9"/>
      <c r="N39" s="9"/>
      <c r="O39" s="15"/>
      <c r="P39" s="9"/>
      <c r="Q39" s="9"/>
      <c r="R39" s="9"/>
      <c r="S39" s="4"/>
      <c r="U39" s="3"/>
      <c r="V39" s="18"/>
      <c r="W39" s="18"/>
      <c r="X39" s="9"/>
      <c r="Y39" s="9"/>
      <c r="Z39" s="9"/>
      <c r="AA39" s="18"/>
      <c r="AB39" s="18"/>
      <c r="AC39" s="4"/>
    </row>
    <row r="40" spans="1:33" ht="15.75" thickBot="1">
      <c r="A40" s="18"/>
      <c r="B40" s="23">
        <v>14</v>
      </c>
      <c r="C40" s="24" t="e">
        <f>VLOOKUP(B40,'доп список'!A1:C48,2,FALSE)</f>
        <v>#N/A</v>
      </c>
      <c r="D40" s="9"/>
      <c r="E40" s="15"/>
      <c r="F40" s="9"/>
      <c r="G40" s="9"/>
      <c r="H40" s="9"/>
      <c r="I40" s="9"/>
      <c r="J40" s="9"/>
      <c r="K40" s="9"/>
      <c r="L40" s="9"/>
      <c r="M40" s="9"/>
      <c r="N40" s="9"/>
      <c r="O40" s="15"/>
      <c r="P40" s="9"/>
      <c r="Q40" s="9"/>
      <c r="R40" s="9"/>
      <c r="S40" s="4"/>
      <c r="U40" s="3"/>
      <c r="V40" s="18"/>
      <c r="W40" s="18"/>
      <c r="X40" s="9"/>
      <c r="Y40" s="9"/>
      <c r="Z40" s="9"/>
      <c r="AA40" s="18"/>
      <c r="AB40" s="18"/>
      <c r="AC40" s="4"/>
    </row>
    <row r="41" spans="1:33" ht="15.75" thickBot="1">
      <c r="A41" s="18"/>
      <c r="B41" s="18"/>
      <c r="C41" s="18"/>
      <c r="D41" s="9"/>
      <c r="E41" s="15"/>
      <c r="F41" s="9"/>
      <c r="G41" s="12"/>
      <c r="H41" s="7" t="str">
        <f>'доп игры'!P6</f>
        <v>Наумов Эдуард - Духовской Дмитрий</v>
      </c>
      <c r="I41" s="9"/>
      <c r="J41" s="9"/>
      <c r="K41" s="9"/>
      <c r="L41" s="9"/>
      <c r="M41" s="9"/>
      <c r="N41" s="9"/>
      <c r="O41" s="15"/>
      <c r="P41" s="9"/>
      <c r="Q41" s="9"/>
      <c r="R41" s="9"/>
      <c r="S41" s="4"/>
      <c r="U41" s="5"/>
      <c r="V41" s="25"/>
      <c r="W41" s="25"/>
      <c r="X41" s="16"/>
      <c r="Y41" s="16"/>
      <c r="Z41" s="16"/>
      <c r="AA41" s="25"/>
      <c r="AB41" s="25"/>
      <c r="AC41" s="6"/>
    </row>
    <row r="42" spans="1:33">
      <c r="A42" s="18"/>
      <c r="B42" s="18"/>
      <c r="C42" s="18"/>
      <c r="D42" s="9"/>
      <c r="E42" s="15"/>
      <c r="F42" s="15"/>
      <c r="G42" s="52" t="s">
        <v>10</v>
      </c>
      <c r="H42" s="10" t="str">
        <f>'доп игры'!R6</f>
        <v>21- - -</v>
      </c>
      <c r="I42" s="9"/>
      <c r="J42" s="9"/>
      <c r="K42" s="9"/>
      <c r="L42" s="9"/>
      <c r="M42" s="9"/>
      <c r="N42" s="9"/>
      <c r="O42" s="15"/>
      <c r="P42" s="9"/>
      <c r="Q42" s="9"/>
      <c r="R42" s="9"/>
      <c r="S42" s="4"/>
    </row>
    <row r="43" spans="1:33">
      <c r="A43" s="18"/>
      <c r="B43" s="18"/>
      <c r="C43" s="18"/>
      <c r="D43" s="9"/>
      <c r="E43" s="15"/>
      <c r="F43" s="9"/>
      <c r="G43" s="52"/>
      <c r="H43" s="11" t="str">
        <f>'доп игры'!R7</f>
        <v>-21 - -</v>
      </c>
      <c r="I43" s="15"/>
      <c r="J43" s="15"/>
      <c r="K43" s="9"/>
      <c r="L43" s="9"/>
      <c r="M43" s="9"/>
      <c r="N43" s="9"/>
      <c r="O43" s="15"/>
      <c r="P43" s="9"/>
      <c r="Q43" s="9"/>
      <c r="R43" s="9"/>
      <c r="S43" s="4"/>
    </row>
    <row r="44" spans="1:33" ht="15.75" thickBot="1">
      <c r="A44" s="18"/>
      <c r="B44" s="18"/>
      <c r="C44" s="18"/>
      <c r="D44" s="9"/>
      <c r="E44" s="15"/>
      <c r="F44" s="9"/>
      <c r="G44" s="13"/>
      <c r="H44" s="8" t="str">
        <f>'доп игры'!P7</f>
        <v>Горсков Феликс - Андреева Ирина</v>
      </c>
      <c r="I44" s="9"/>
      <c r="J44" s="15"/>
      <c r="K44" s="9"/>
      <c r="L44" s="9"/>
      <c r="M44" s="9"/>
      <c r="N44" s="9"/>
      <c r="O44" s="15"/>
      <c r="P44" s="9"/>
      <c r="Q44" s="9"/>
      <c r="R44" s="9"/>
      <c r="S44" s="4"/>
    </row>
    <row r="45" spans="1:33">
      <c r="A45" s="18"/>
      <c r="B45" s="19">
        <v>11</v>
      </c>
      <c r="C45" s="20" t="e">
        <f>VLOOKUP(B45,'доп список'!A1:C48,2,FALSE)</f>
        <v>#N/A</v>
      </c>
      <c r="D45" s="9"/>
      <c r="E45" s="15"/>
      <c r="F45" s="9"/>
      <c r="G45" s="9"/>
      <c r="H45" s="9"/>
      <c r="I45" s="9"/>
      <c r="J45" s="15"/>
      <c r="K45" s="9"/>
      <c r="L45" s="9"/>
      <c r="M45" s="9"/>
      <c r="N45" s="9"/>
      <c r="O45" s="15"/>
      <c r="P45" s="9"/>
      <c r="Q45" s="9"/>
      <c r="R45" s="9"/>
      <c r="S45" s="4"/>
    </row>
    <row r="46" spans="1:33">
      <c r="A46" s="18"/>
      <c r="B46" s="51" t="s">
        <v>5</v>
      </c>
      <c r="C46" s="21"/>
      <c r="D46" s="15"/>
      <c r="E46" s="15"/>
      <c r="F46" s="9"/>
      <c r="G46" s="9"/>
      <c r="H46" s="9"/>
      <c r="I46" s="9"/>
      <c r="J46" s="15"/>
      <c r="K46" s="9"/>
      <c r="L46" s="9"/>
      <c r="M46" s="9"/>
      <c r="N46" s="9"/>
      <c r="O46" s="15"/>
      <c r="P46" s="9"/>
      <c r="Q46" s="9"/>
      <c r="R46" s="9"/>
      <c r="S46" s="4"/>
    </row>
    <row r="47" spans="1:33">
      <c r="A47" s="18"/>
      <c r="B47" s="51"/>
      <c r="C47" s="22"/>
      <c r="D47" s="9"/>
      <c r="E47" s="9"/>
      <c r="F47" s="9"/>
      <c r="G47" s="9"/>
      <c r="H47" s="9"/>
      <c r="I47" s="9"/>
      <c r="J47" s="15"/>
      <c r="K47" s="9"/>
      <c r="L47" s="9"/>
      <c r="M47" s="9"/>
      <c r="N47" s="9"/>
      <c r="O47" s="15"/>
      <c r="P47" s="9"/>
      <c r="Q47" s="9"/>
      <c r="R47" s="9"/>
      <c r="S47" s="4"/>
    </row>
    <row r="48" spans="1:33" ht="15.75" thickBot="1">
      <c r="A48" s="18"/>
      <c r="B48" s="23">
        <v>6</v>
      </c>
      <c r="C48" s="24" t="str">
        <f>VLOOKUP(B48,'доп список'!A1:C48,2,FALSE)</f>
        <v>Горсков Феликс - Андреева Ирина</v>
      </c>
      <c r="D48" s="9"/>
      <c r="E48" s="9"/>
      <c r="F48" s="9"/>
      <c r="G48" s="9"/>
      <c r="H48" s="9"/>
      <c r="I48" s="9"/>
      <c r="J48" s="15"/>
      <c r="K48" s="9"/>
      <c r="L48" s="9"/>
      <c r="M48" s="9"/>
      <c r="N48" s="9"/>
      <c r="O48" s="15"/>
      <c r="P48" s="9"/>
      <c r="Q48" s="9">
        <v>3</v>
      </c>
      <c r="R48" s="9"/>
      <c r="S48" s="4"/>
    </row>
    <row r="49" spans="1:29">
      <c r="A49" s="18"/>
      <c r="B49" s="18"/>
      <c r="C49" s="18"/>
      <c r="D49" s="9"/>
      <c r="E49" s="9"/>
      <c r="F49" s="9"/>
      <c r="G49" s="9"/>
      <c r="H49" s="9"/>
      <c r="I49" s="9"/>
      <c r="J49" s="15"/>
      <c r="K49" s="9"/>
      <c r="L49" s="12"/>
      <c r="M49" s="7" t="str">
        <f>'доп игры'!P16</f>
        <v>Наумов Эдуард - Духовской Дмитрий</v>
      </c>
      <c r="N49" s="9"/>
      <c r="O49" s="15"/>
      <c r="P49" s="9"/>
      <c r="Q49" s="12"/>
      <c r="R49" s="7" t="str">
        <f>'доп игры'!Q26</f>
        <v>Духовская Татьяна - Щенникова Елена</v>
      </c>
      <c r="S49" s="4"/>
      <c r="T49" s="9"/>
      <c r="U49" s="1"/>
      <c r="V49" s="17" t="s">
        <v>23</v>
      </c>
      <c r="W49" s="17"/>
      <c r="X49" s="14"/>
      <c r="Y49" s="14"/>
      <c r="Z49" s="14"/>
      <c r="AA49" s="17"/>
      <c r="AB49" s="17"/>
      <c r="AC49" s="2"/>
    </row>
    <row r="50" spans="1:29" ht="15.75" thickBot="1">
      <c r="A50" s="18"/>
      <c r="B50" s="18"/>
      <c r="C50" s="18"/>
      <c r="D50" s="9"/>
      <c r="E50" s="9"/>
      <c r="F50" s="9"/>
      <c r="G50" s="9"/>
      <c r="H50" s="9"/>
      <c r="I50" s="9"/>
      <c r="J50" s="15"/>
      <c r="K50" s="15"/>
      <c r="L50" s="52" t="s">
        <v>13</v>
      </c>
      <c r="M50" s="10" t="str">
        <f>'доп игры'!R16</f>
        <v>21-13 21-12 -</v>
      </c>
      <c r="N50" s="15"/>
      <c r="O50" s="15"/>
      <c r="P50" s="9"/>
      <c r="Q50" s="52" t="s">
        <v>15</v>
      </c>
      <c r="R50" s="10"/>
      <c r="S50" s="4"/>
      <c r="T50" s="9"/>
      <c r="U50" s="3"/>
      <c r="V50" s="18"/>
      <c r="W50" s="18"/>
      <c r="X50" s="9"/>
      <c r="Y50" s="9"/>
      <c r="Z50" s="9"/>
      <c r="AA50" s="18"/>
      <c r="AB50" s="18"/>
      <c r="AC50" s="4"/>
    </row>
    <row r="51" spans="1:29">
      <c r="A51" s="18"/>
      <c r="B51" s="18"/>
      <c r="C51" s="18"/>
      <c r="D51" s="9"/>
      <c r="E51" s="9"/>
      <c r="F51" s="9"/>
      <c r="G51" s="9"/>
      <c r="H51" s="9"/>
      <c r="I51" s="9"/>
      <c r="J51" s="15"/>
      <c r="K51" s="9"/>
      <c r="L51" s="52"/>
      <c r="M51" s="11" t="str">
        <f>'доп игры'!R17</f>
        <v>14-21 15-21 -</v>
      </c>
      <c r="N51" s="9"/>
      <c r="O51" s="9"/>
      <c r="P51" s="9"/>
      <c r="Q51" s="52"/>
      <c r="R51" s="11"/>
      <c r="S51" s="4"/>
      <c r="T51" s="9"/>
      <c r="U51" s="3"/>
      <c r="V51" s="19" t="s">
        <v>8</v>
      </c>
      <c r="W51" s="20" t="str">
        <f>'доп игры'!Q14</f>
        <v>Глазов Петр - Пешкин Константин</v>
      </c>
      <c r="X51" s="9"/>
      <c r="Y51" s="9"/>
      <c r="Z51" s="9"/>
      <c r="AA51" s="18"/>
      <c r="AB51" s="18"/>
      <c r="AC51" s="4"/>
    </row>
    <row r="52" spans="1:29" ht="15.75" thickBot="1">
      <c r="A52" s="18"/>
      <c r="B52" s="18"/>
      <c r="C52" s="18"/>
      <c r="D52" s="9"/>
      <c r="E52" s="9"/>
      <c r="F52" s="9"/>
      <c r="G52" s="9"/>
      <c r="H52" s="9"/>
      <c r="I52" s="9"/>
      <c r="J52" s="15"/>
      <c r="K52" s="9"/>
      <c r="L52" s="13"/>
      <c r="M52" s="8" t="str">
        <f>'доп игры'!P17</f>
        <v>Ушаков Алексей - Ушакова Наталья</v>
      </c>
      <c r="N52" s="9"/>
      <c r="O52" s="9"/>
      <c r="P52" s="9"/>
      <c r="Q52" s="13"/>
      <c r="R52" s="8" t="str">
        <f>'доп игры'!Q27</f>
        <v>Наумов Эдуард - Духовской Дмитрий</v>
      </c>
      <c r="S52" s="4"/>
      <c r="T52" s="9"/>
      <c r="U52" s="3"/>
      <c r="V52" s="49" t="s">
        <v>30</v>
      </c>
      <c r="W52" s="21"/>
      <c r="X52" s="9"/>
      <c r="Y52" s="9"/>
      <c r="Z52" s="9"/>
      <c r="AA52" s="18">
        <v>5</v>
      </c>
      <c r="AB52" s="18"/>
      <c r="AC52" s="4"/>
    </row>
    <row r="53" spans="1:29">
      <c r="A53" s="18"/>
      <c r="B53" s="19">
        <v>7</v>
      </c>
      <c r="C53" s="20" t="str">
        <f>VLOOKUP(B53,'доп список'!A1:C48,2,FALSE)</f>
        <v>Дмитриев Илья - Зиновьев Андрей</v>
      </c>
      <c r="D53" s="9"/>
      <c r="E53" s="9"/>
      <c r="F53" s="9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4"/>
      <c r="U53" s="3"/>
      <c r="V53" s="50"/>
      <c r="W53" s="22"/>
      <c r="X53" s="15"/>
      <c r="Y53" s="15"/>
      <c r="Z53" s="9"/>
      <c r="AA53" s="19"/>
      <c r="AB53" s="20" t="str">
        <f>'доп игры'!P20</f>
        <v>Духовской Максим - Яркова Мария</v>
      </c>
      <c r="AC53" s="4"/>
    </row>
    <row r="54" spans="1:29" ht="15.75" thickBot="1">
      <c r="A54" s="18"/>
      <c r="B54" s="51" t="s">
        <v>6</v>
      </c>
      <c r="C54" s="21"/>
      <c r="D54" s="9"/>
      <c r="E54" s="9"/>
      <c r="F54" s="9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4"/>
      <c r="U54" s="3"/>
      <c r="V54" s="23" t="s">
        <v>10</v>
      </c>
      <c r="W54" s="24" t="str">
        <f>'доп игры'!Q15</f>
        <v>Духовской Максим - Яркова Мария</v>
      </c>
      <c r="X54" s="9"/>
      <c r="Y54" s="15"/>
      <c r="Z54" s="15"/>
      <c r="AA54" s="49" t="s">
        <v>32</v>
      </c>
      <c r="AB54" s="21" t="str">
        <f>'доп игры'!R20</f>
        <v>15-21 22-20 20-22</v>
      </c>
      <c r="AC54" s="4"/>
    </row>
    <row r="55" spans="1:29">
      <c r="A55" s="18"/>
      <c r="B55" s="51"/>
      <c r="C55" s="22"/>
      <c r="D55" s="15"/>
      <c r="E55" s="15"/>
      <c r="F55" s="9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4"/>
      <c r="U55" s="3"/>
      <c r="V55" s="19" t="s">
        <v>9</v>
      </c>
      <c r="W55" s="20" t="str">
        <f>'доп игры'!Q16</f>
        <v>Горсков Феликс - Андреева Ирина</v>
      </c>
      <c r="X55" s="9"/>
      <c r="Y55" s="15"/>
      <c r="Z55" s="9"/>
      <c r="AA55" s="50"/>
      <c r="AB55" s="22" t="str">
        <f>'доп игры'!R21</f>
        <v>14-21 21-19 21-13</v>
      </c>
      <c r="AC55" s="4"/>
    </row>
    <row r="56" spans="1:29" ht="15.75" thickBot="1">
      <c r="A56" s="18"/>
      <c r="B56" s="23">
        <v>10</v>
      </c>
      <c r="C56" s="24" t="str">
        <f>VLOOKUP(B56,'доп список'!A1:C48,2,FALSE)</f>
        <v>Рубцов Алексей - Ткачева Елена</v>
      </c>
      <c r="D56" s="9"/>
      <c r="E56" s="15"/>
      <c r="F56" s="9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4"/>
      <c r="U56" s="3"/>
      <c r="V56" s="49" t="s">
        <v>31</v>
      </c>
      <c r="W56" s="21"/>
      <c r="X56" s="15"/>
      <c r="Y56" s="15"/>
      <c r="Z56" s="9"/>
      <c r="AA56" s="23"/>
      <c r="AB56" s="24" t="str">
        <f>'доп игры'!P21</f>
        <v>Горсков Феликс - Андреева Ирина</v>
      </c>
      <c r="AC56" s="4"/>
    </row>
    <row r="57" spans="1:29">
      <c r="A57" s="18"/>
      <c r="B57" s="18"/>
      <c r="C57" s="18"/>
      <c r="D57" s="9"/>
      <c r="E57" s="15"/>
      <c r="F57" s="9"/>
      <c r="G57" s="12"/>
      <c r="H57" s="7" t="str">
        <f>'доп игры'!P8</f>
        <v>Дмитриев Илья - Зиновьев Андрей</v>
      </c>
      <c r="I57" s="9"/>
      <c r="J57" s="15"/>
      <c r="K57" s="9"/>
      <c r="L57" s="9"/>
      <c r="M57" s="9"/>
      <c r="N57" s="9"/>
      <c r="O57" s="9"/>
      <c r="P57" s="9"/>
      <c r="Q57" s="9"/>
      <c r="R57" s="9"/>
      <c r="S57" s="4"/>
      <c r="U57" s="3"/>
      <c r="V57" s="50"/>
      <c r="W57" s="22"/>
      <c r="X57" s="9"/>
      <c r="Y57" s="9"/>
      <c r="Z57" s="9"/>
      <c r="AA57" s="18"/>
      <c r="AB57" s="18"/>
      <c r="AC57" s="4"/>
    </row>
    <row r="58" spans="1:29" ht="15.75" thickBot="1">
      <c r="A58" s="18"/>
      <c r="B58" s="18"/>
      <c r="C58" s="18"/>
      <c r="D58" s="9"/>
      <c r="E58" s="15"/>
      <c r="F58" s="15"/>
      <c r="G58" s="52" t="s">
        <v>11</v>
      </c>
      <c r="H58" s="10" t="str">
        <f>'доп игры'!R8</f>
        <v>21-10 21-14 -</v>
      </c>
      <c r="I58" s="15"/>
      <c r="J58" s="15"/>
      <c r="K58" s="9"/>
      <c r="L58" s="9"/>
      <c r="M58" s="9"/>
      <c r="N58" s="9"/>
      <c r="O58" s="9"/>
      <c r="P58" s="9"/>
      <c r="Q58" s="9"/>
      <c r="R58" s="9"/>
      <c r="S58" s="4"/>
      <c r="U58" s="3"/>
      <c r="V58" s="23" t="s">
        <v>11</v>
      </c>
      <c r="W58" s="24" t="str">
        <f>'доп игры'!Q17</f>
        <v>Дмитриев Илья - Зиновьев Андрей</v>
      </c>
      <c r="X58" s="9"/>
      <c r="Y58" s="9"/>
      <c r="Z58" s="9"/>
      <c r="AA58" s="18">
        <v>7</v>
      </c>
      <c r="AB58" s="18"/>
      <c r="AC58" s="4"/>
    </row>
    <row r="59" spans="1:29">
      <c r="A59" s="18"/>
      <c r="B59" s="18"/>
      <c r="C59" s="18"/>
      <c r="D59" s="9"/>
      <c r="E59" s="15"/>
      <c r="F59" s="9"/>
      <c r="G59" s="52"/>
      <c r="H59" s="11" t="str">
        <f>'доп игры'!R9</f>
        <v>-21 - -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U59" s="3"/>
      <c r="V59" s="18"/>
      <c r="W59" s="18"/>
      <c r="X59" s="9"/>
      <c r="Y59" s="9"/>
      <c r="Z59" s="9"/>
      <c r="AA59" s="19" t="s">
        <v>30</v>
      </c>
      <c r="AB59" s="20" t="str">
        <f>'доп игры'!Q20</f>
        <v>Глазов Петр - Пешкин Константин</v>
      </c>
      <c r="AC59" s="4"/>
    </row>
    <row r="60" spans="1:29" ht="15.75" thickBot="1">
      <c r="A60" s="18"/>
      <c r="B60" s="18"/>
      <c r="C60" s="18"/>
      <c r="D60" s="9"/>
      <c r="E60" s="15"/>
      <c r="F60" s="9"/>
      <c r="G60" s="13"/>
      <c r="H60" s="8" t="str">
        <f>'доп игры'!P9</f>
        <v>Ушаков Алексей - Ушакова Наталья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U60" s="3"/>
      <c r="V60" s="18"/>
      <c r="W60" s="18"/>
      <c r="X60" s="9"/>
      <c r="Y60" s="9"/>
      <c r="Z60" s="9"/>
      <c r="AA60" s="49" t="s">
        <v>33</v>
      </c>
      <c r="AB60" s="21"/>
      <c r="AC60" s="4"/>
    </row>
    <row r="61" spans="1:29">
      <c r="A61" s="18"/>
      <c r="B61" s="19">
        <v>15</v>
      </c>
      <c r="C61" s="20" t="e">
        <f>VLOOKUP(B61,'доп список'!A1:C48,2,FALSE)</f>
        <v>#N/A</v>
      </c>
      <c r="D61" s="9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U61" s="3"/>
      <c r="V61" s="18"/>
      <c r="W61" s="18"/>
      <c r="X61" s="9"/>
      <c r="Y61" s="9"/>
      <c r="Z61" s="9"/>
      <c r="AA61" s="50"/>
      <c r="AB61" s="22"/>
      <c r="AC61" s="4"/>
    </row>
    <row r="62" spans="1:29" ht="15.75" thickBot="1">
      <c r="A62" s="18"/>
      <c r="B62" s="51" t="s">
        <v>7</v>
      </c>
      <c r="C62" s="21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U62" s="3"/>
      <c r="V62" s="18"/>
      <c r="W62" s="18"/>
      <c r="X62" s="9"/>
      <c r="Y62" s="9"/>
      <c r="Z62" s="9"/>
      <c r="AA62" s="23" t="s">
        <v>31</v>
      </c>
      <c r="AB62" s="24" t="str">
        <f>'доп игры'!Q21</f>
        <v>Дмитриев Илья - Зиновьев Андрей</v>
      </c>
      <c r="AC62" s="4"/>
    </row>
    <row r="63" spans="1:29" ht="15.75" thickBot="1">
      <c r="A63" s="18"/>
      <c r="B63" s="51"/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U63" s="5"/>
      <c r="V63" s="25"/>
      <c r="W63" s="25"/>
      <c r="X63" s="16"/>
      <c r="Y63" s="16"/>
      <c r="Z63" s="16"/>
      <c r="AA63" s="25"/>
      <c r="AB63" s="25"/>
      <c r="AC63" s="6"/>
    </row>
    <row r="64" spans="1:29" ht="15.75" thickBot="1">
      <c r="A64" s="18"/>
      <c r="B64" s="23">
        <v>2</v>
      </c>
      <c r="C64" s="24" t="str">
        <f>VLOOKUP(B64,'доп список'!A1:C48,2,FALSE)</f>
        <v>Ушаков Алексей - Ушакова Наталья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</row>
    <row r="65" spans="1:19">
      <c r="A65" s="18"/>
      <c r="B65" s="18"/>
      <c r="C65" s="1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</row>
    <row r="66" spans="1:19">
      <c r="A66" s="18"/>
      <c r="B66" s="18"/>
      <c r="C66" s="1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"/>
    </row>
    <row r="67" spans="1:19" ht="15.75" thickBot="1">
      <c r="A67" s="25"/>
      <c r="B67" s="25"/>
      <c r="C67" s="2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"/>
    </row>
  </sheetData>
  <mergeCells count="32">
    <mergeCell ref="B6:B7"/>
    <mergeCell ref="V5:V6"/>
    <mergeCell ref="V26:V27"/>
    <mergeCell ref="V52:V53"/>
    <mergeCell ref="AA7:AA8"/>
    <mergeCell ref="AA28:AA29"/>
    <mergeCell ref="V9:V10"/>
    <mergeCell ref="V30:V31"/>
    <mergeCell ref="B14:B15"/>
    <mergeCell ref="AF11:AF12"/>
    <mergeCell ref="G58:G59"/>
    <mergeCell ref="V13:V14"/>
    <mergeCell ref="L50:L51"/>
    <mergeCell ref="Q50:Q51"/>
    <mergeCell ref="G42:G43"/>
    <mergeCell ref="Q34:Q35"/>
    <mergeCell ref="G26:G27"/>
    <mergeCell ref="L18:L19"/>
    <mergeCell ref="G10:G11"/>
    <mergeCell ref="AA35:AA36"/>
    <mergeCell ref="AA15:AA16"/>
    <mergeCell ref="B62:B63"/>
    <mergeCell ref="V17:V18"/>
    <mergeCell ref="AF17:AF18"/>
    <mergeCell ref="AA54:AA55"/>
    <mergeCell ref="B54:B55"/>
    <mergeCell ref="AA60:AA61"/>
    <mergeCell ref="B38:B39"/>
    <mergeCell ref="B46:B47"/>
    <mergeCell ref="B30:B31"/>
    <mergeCell ref="B22:B23"/>
    <mergeCell ref="V56:V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0" sqref="C30"/>
    </sheetView>
  </sheetViews>
  <sheetFormatPr defaultRowHeight="15"/>
  <cols>
    <col min="1" max="1" width="2" style="28" bestFit="1" customWidth="1"/>
    <col min="2" max="2" width="3" bestFit="1" customWidth="1"/>
    <col min="3" max="3" width="22.140625" style="26" bestFit="1" customWidth="1"/>
    <col min="4" max="4" width="1.7109375" style="26" bestFit="1" customWidth="1"/>
    <col min="5" max="5" width="20.28515625" style="26" bestFit="1" customWidth="1"/>
    <col min="6" max="6" width="3" style="30" bestFit="1" customWidth="1"/>
    <col min="7" max="7" width="3.85546875" style="30" bestFit="1" customWidth="1"/>
    <col min="8" max="9" width="4" style="31" bestFit="1" customWidth="1"/>
    <col min="10" max="10" width="3" style="32" bestFit="1" customWidth="1"/>
    <col min="11" max="11" width="3.85546875" style="32" bestFit="1" customWidth="1"/>
    <col min="12" max="12" width="2" customWidth="1"/>
    <col min="13" max="15" width="2.7109375" bestFit="1" customWidth="1"/>
    <col min="16" max="16" width="18.5703125" customWidth="1"/>
    <col min="17" max="17" width="20.28515625" customWidth="1"/>
    <col min="18" max="18" width="17.28515625" customWidth="1"/>
  </cols>
  <sheetData>
    <row r="1" spans="1:18">
      <c r="F1" s="30">
        <v>1</v>
      </c>
      <c r="G1" s="30" t="s">
        <v>99</v>
      </c>
      <c r="H1" s="31">
        <v>2</v>
      </c>
      <c r="I1" s="31" t="s">
        <v>99</v>
      </c>
      <c r="J1" s="32">
        <v>3</v>
      </c>
      <c r="K1" s="32" t="s">
        <v>99</v>
      </c>
      <c r="P1" t="s">
        <v>98</v>
      </c>
      <c r="Q1" t="s">
        <v>100</v>
      </c>
      <c r="R1" t="s">
        <v>101</v>
      </c>
    </row>
    <row r="2" spans="1:18">
      <c r="A2" s="46" t="s">
        <v>88</v>
      </c>
      <c r="B2">
        <v>1</v>
      </c>
      <c r="C2" s="26" t="str">
        <f>'доп сетка'!C5</f>
        <v>Пирогов Владимир - Шехонин Юрий</v>
      </c>
      <c r="D2" s="26" t="s">
        <v>86</v>
      </c>
      <c r="E2" s="26" t="e">
        <f>'доп сетка'!C8</f>
        <v>#N/A</v>
      </c>
      <c r="F2" s="30">
        <v>21</v>
      </c>
      <c r="L2">
        <f>IF(F2-G2=0,0,IF(F2-G2&gt;0,1,-1))</f>
        <v>1</v>
      </c>
      <c r="M2">
        <f>IF(H2-I2=0,0,IF(H2-I2&gt;0,1,-1))</f>
        <v>0</v>
      </c>
      <c r="N2">
        <f>IF(J2-K2=0,0,IF(J2-K2&gt;0,1,-1))</f>
        <v>0</v>
      </c>
      <c r="O2">
        <f>SUM(L2:N2)</f>
        <v>1</v>
      </c>
      <c r="P2" t="str">
        <f>IF(O2=0,0,IF(O2&gt;0,C2,E2))</f>
        <v>Пирогов Владимир - Шехонин Юрий</v>
      </c>
      <c r="Q2" t="e">
        <f>IF(O2=0,0,IF(O2&gt;0,E2,C2))</f>
        <v>#N/A</v>
      </c>
      <c r="R2" t="str">
        <f t="shared" ref="R2:R30" si="0">CONCATENATE(F2,"-",G2," ",H2,"-",I2," ",J2,"-",K2)</f>
        <v>21- - -</v>
      </c>
    </row>
    <row r="3" spans="1:18">
      <c r="A3" s="46"/>
      <c r="B3">
        <v>2</v>
      </c>
      <c r="C3" s="30" t="str">
        <f>'доп сетка'!C13</f>
        <v>Глазов Петр - Пешкин Константин</v>
      </c>
      <c r="D3" s="26" t="s">
        <v>86</v>
      </c>
      <c r="E3" s="26" t="str">
        <f>'доп сетка'!C16</f>
        <v>Бобин Евгений - Плетнев Павел</v>
      </c>
      <c r="F3" s="30">
        <v>22</v>
      </c>
      <c r="G3" s="30">
        <v>20</v>
      </c>
      <c r="H3" s="31">
        <v>13</v>
      </c>
      <c r="I3" s="31">
        <v>21</v>
      </c>
      <c r="J3" s="32">
        <v>21</v>
      </c>
      <c r="K3" s="32">
        <v>16</v>
      </c>
      <c r="L3">
        <f t="shared" ref="L3:L33" si="1">IF(F3-G3=0,0,IF(F3-G3&gt;0,1,-1))</f>
        <v>1</v>
      </c>
      <c r="M3">
        <f t="shared" ref="M3:M33" si="2">IF(H3-I3=0,0,IF(H3-I3&gt;0,1,-1))</f>
        <v>-1</v>
      </c>
      <c r="N3">
        <f t="shared" ref="N3:N33" si="3">IF(J3-K3=0,0,IF(J3-K3&gt;0,1,-1))</f>
        <v>1</v>
      </c>
      <c r="O3">
        <f t="shared" ref="O3:O33" si="4">SUM(L3:N3)</f>
        <v>1</v>
      </c>
      <c r="P3" t="str">
        <f t="shared" ref="P3:P33" si="5">IF(O3=0,0,IF(O3&gt;0,C3,E3))</f>
        <v>Глазов Петр - Пешкин Константин</v>
      </c>
      <c r="Q3" t="str">
        <f t="shared" ref="Q3:Q33" si="6">IF(O3=0,0,IF(O3&gt;0,E3,C3))</f>
        <v>Бобин Евгений - Плетнев Павел</v>
      </c>
      <c r="R3" t="str">
        <f t="shared" si="0"/>
        <v>22-20 13-21 21-16</v>
      </c>
    </row>
    <row r="4" spans="1:18">
      <c r="A4" s="46"/>
      <c r="B4">
        <v>3</v>
      </c>
      <c r="C4" s="26" t="str">
        <f>'доп сетка'!C21</f>
        <v>Духовская Татьяна - Щенникова Елена</v>
      </c>
      <c r="D4" s="26" t="s">
        <v>86</v>
      </c>
      <c r="E4" s="26" t="e">
        <f>'доп сетка'!C24</f>
        <v>#N/A</v>
      </c>
      <c r="F4" s="30">
        <v>21</v>
      </c>
      <c r="L4">
        <f t="shared" si="1"/>
        <v>1</v>
      </c>
      <c r="M4">
        <f t="shared" si="2"/>
        <v>0</v>
      </c>
      <c r="N4">
        <f t="shared" si="3"/>
        <v>0</v>
      </c>
      <c r="O4">
        <f t="shared" si="4"/>
        <v>1</v>
      </c>
      <c r="P4" t="str">
        <f t="shared" si="5"/>
        <v>Духовская Татьяна - Щенникова Елена</v>
      </c>
      <c r="Q4" t="e">
        <f t="shared" si="6"/>
        <v>#N/A</v>
      </c>
      <c r="R4" t="str">
        <f t="shared" si="0"/>
        <v>21- - -</v>
      </c>
    </row>
    <row r="5" spans="1:18">
      <c r="A5" s="46"/>
      <c r="B5">
        <v>4</v>
      </c>
      <c r="C5" s="26" t="e">
        <f>'доп сетка'!C29</f>
        <v>#N/A</v>
      </c>
      <c r="D5" s="26" t="s">
        <v>86</v>
      </c>
      <c r="E5" s="26" t="str">
        <f>'доп сетка'!C32</f>
        <v>Духовской Максим - Яркова Мария</v>
      </c>
      <c r="G5" s="30">
        <v>21</v>
      </c>
      <c r="L5">
        <f t="shared" si="1"/>
        <v>-1</v>
      </c>
      <c r="M5">
        <f t="shared" si="2"/>
        <v>0</v>
      </c>
      <c r="N5">
        <f t="shared" si="3"/>
        <v>0</v>
      </c>
      <c r="O5">
        <f t="shared" si="4"/>
        <v>-1</v>
      </c>
      <c r="P5" t="str">
        <f t="shared" si="5"/>
        <v>Духовской Максим - Яркова Мария</v>
      </c>
      <c r="Q5" t="e">
        <f t="shared" si="6"/>
        <v>#N/A</v>
      </c>
      <c r="R5" t="str">
        <f t="shared" si="0"/>
        <v>-21 - -</v>
      </c>
    </row>
    <row r="6" spans="1:18">
      <c r="A6" s="46"/>
      <c r="B6">
        <v>5</v>
      </c>
      <c r="C6" s="26" t="str">
        <f>'доп сетка'!C37</f>
        <v>Наумов Эдуард - Духовской Дмитрий</v>
      </c>
      <c r="D6" s="26" t="s">
        <v>86</v>
      </c>
      <c r="E6" s="26" t="e">
        <f>'доп сетка'!C40</f>
        <v>#N/A</v>
      </c>
      <c r="F6" s="30">
        <v>21</v>
      </c>
      <c r="L6">
        <f t="shared" si="1"/>
        <v>1</v>
      </c>
      <c r="M6">
        <f t="shared" si="2"/>
        <v>0</v>
      </c>
      <c r="N6">
        <f t="shared" si="3"/>
        <v>0</v>
      </c>
      <c r="O6">
        <f t="shared" si="4"/>
        <v>1</v>
      </c>
      <c r="P6" t="str">
        <f t="shared" si="5"/>
        <v>Наумов Эдуард - Духовской Дмитрий</v>
      </c>
      <c r="Q6" t="e">
        <f t="shared" si="6"/>
        <v>#N/A</v>
      </c>
      <c r="R6" t="str">
        <f t="shared" si="0"/>
        <v>21- - -</v>
      </c>
    </row>
    <row r="7" spans="1:18">
      <c r="A7" s="46"/>
      <c r="B7">
        <v>6</v>
      </c>
      <c r="C7" s="26" t="e">
        <f>'доп сетка'!C45</f>
        <v>#N/A</v>
      </c>
      <c r="D7" s="26" t="s">
        <v>86</v>
      </c>
      <c r="E7" s="26" t="str">
        <f>'доп сетка'!C48</f>
        <v>Горсков Феликс - Андреева Ирина</v>
      </c>
      <c r="G7" s="30">
        <v>21</v>
      </c>
      <c r="L7">
        <f t="shared" si="1"/>
        <v>-1</v>
      </c>
      <c r="M7">
        <f t="shared" si="2"/>
        <v>0</v>
      </c>
      <c r="N7">
        <f t="shared" si="3"/>
        <v>0</v>
      </c>
      <c r="O7">
        <f t="shared" si="4"/>
        <v>-1</v>
      </c>
      <c r="P7" t="str">
        <f t="shared" si="5"/>
        <v>Горсков Феликс - Андреева Ирина</v>
      </c>
      <c r="Q7" t="e">
        <f t="shared" si="6"/>
        <v>#N/A</v>
      </c>
      <c r="R7" t="str">
        <f t="shared" si="0"/>
        <v>-21 - -</v>
      </c>
    </row>
    <row r="8" spans="1:18">
      <c r="A8" s="46"/>
      <c r="B8">
        <v>7</v>
      </c>
      <c r="C8" s="30" t="str">
        <f>'доп сетка'!C53</f>
        <v>Дмитриев Илья - Зиновьев Андрей</v>
      </c>
      <c r="D8" s="26" t="s">
        <v>86</v>
      </c>
      <c r="E8" s="26" t="str">
        <f>'доп сетка'!C56</f>
        <v>Рубцов Алексей - Ткачева Елена</v>
      </c>
      <c r="F8" s="30">
        <v>21</v>
      </c>
      <c r="G8" s="30">
        <v>10</v>
      </c>
      <c r="H8" s="31">
        <v>21</v>
      </c>
      <c r="I8" s="31">
        <v>14</v>
      </c>
      <c r="L8">
        <f t="shared" si="1"/>
        <v>1</v>
      </c>
      <c r="M8">
        <f t="shared" si="2"/>
        <v>1</v>
      </c>
      <c r="N8">
        <f t="shared" si="3"/>
        <v>0</v>
      </c>
      <c r="O8">
        <f t="shared" si="4"/>
        <v>2</v>
      </c>
      <c r="P8" t="str">
        <f t="shared" si="5"/>
        <v>Дмитриев Илья - Зиновьев Андрей</v>
      </c>
      <c r="Q8" t="str">
        <f t="shared" si="6"/>
        <v>Рубцов Алексей - Ткачева Елена</v>
      </c>
      <c r="R8" t="str">
        <f t="shared" si="0"/>
        <v>21-10 21-14 -</v>
      </c>
    </row>
    <row r="9" spans="1:18">
      <c r="A9" s="46"/>
      <c r="B9">
        <v>8</v>
      </c>
      <c r="C9" s="26" t="e">
        <f>'доп сетка'!C61</f>
        <v>#N/A</v>
      </c>
      <c r="D9" s="26" t="s">
        <v>86</v>
      </c>
      <c r="E9" s="26" t="str">
        <f>'доп сетка'!C64</f>
        <v>Ушаков Алексей - Ушакова Наталья</v>
      </c>
      <c r="G9" s="30">
        <v>21</v>
      </c>
      <c r="L9">
        <f t="shared" si="1"/>
        <v>-1</v>
      </c>
      <c r="M9">
        <f t="shared" si="2"/>
        <v>0</v>
      </c>
      <c r="N9">
        <f t="shared" si="3"/>
        <v>0</v>
      </c>
      <c r="O9">
        <f t="shared" si="4"/>
        <v>-1</v>
      </c>
      <c r="P9" t="str">
        <f t="shared" si="5"/>
        <v>Ушаков Алексей - Ушакова Наталья</v>
      </c>
      <c r="Q9" t="e">
        <f t="shared" si="6"/>
        <v>#N/A</v>
      </c>
      <c r="R9" t="str">
        <f t="shared" si="0"/>
        <v>-21 - -</v>
      </c>
    </row>
    <row r="10" spans="1:18">
      <c r="A10" s="46" t="s">
        <v>89</v>
      </c>
      <c r="B10">
        <v>1</v>
      </c>
      <c r="C10" s="26" t="e">
        <f>'доп сетка'!W4</f>
        <v>#N/A</v>
      </c>
      <c r="D10" s="26" t="s">
        <v>86</v>
      </c>
      <c r="E10" s="26" t="str">
        <f>'доп сетка'!W7</f>
        <v>Бобин Евгений - Плетнев Павел</v>
      </c>
      <c r="G10" s="30">
        <v>21</v>
      </c>
      <c r="L10">
        <f t="shared" si="1"/>
        <v>-1</v>
      </c>
      <c r="M10">
        <f t="shared" si="2"/>
        <v>0</v>
      </c>
      <c r="N10">
        <f t="shared" si="3"/>
        <v>0</v>
      </c>
      <c r="O10">
        <f t="shared" si="4"/>
        <v>-1</v>
      </c>
      <c r="P10" t="str">
        <f t="shared" si="5"/>
        <v>Бобин Евгений - Плетнев Павел</v>
      </c>
      <c r="Q10" t="e">
        <f t="shared" si="6"/>
        <v>#N/A</v>
      </c>
      <c r="R10" t="str">
        <f t="shared" si="0"/>
        <v>-21 - -</v>
      </c>
    </row>
    <row r="11" spans="1:18">
      <c r="A11" s="46"/>
      <c r="B11">
        <v>2</v>
      </c>
      <c r="C11" s="26" t="e">
        <f>'доп сетка'!W8</f>
        <v>#N/A</v>
      </c>
      <c r="D11" s="26" t="s">
        <v>86</v>
      </c>
      <c r="E11" s="26" t="e">
        <f>'доп сетка'!W11</f>
        <v>#N/A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 t="str">
        <f t="shared" si="0"/>
        <v>- - -</v>
      </c>
    </row>
    <row r="12" spans="1:18">
      <c r="A12" s="46"/>
      <c r="B12">
        <v>3</v>
      </c>
      <c r="C12" s="26" t="e">
        <f>'доп сетка'!W12</f>
        <v>#N/A</v>
      </c>
      <c r="D12" s="26" t="s">
        <v>86</v>
      </c>
      <c r="E12" s="26" t="e">
        <f>'доп сетка'!W15</f>
        <v>#N/A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 t="str">
        <f t="shared" si="0"/>
        <v>- - -</v>
      </c>
    </row>
    <row r="13" spans="1:18">
      <c r="A13" s="46"/>
      <c r="B13">
        <v>4</v>
      </c>
      <c r="C13" s="26" t="str">
        <f>'доп сетка'!W16</f>
        <v>Рубцов Алексей - Ткачева Елена</v>
      </c>
      <c r="D13" s="26" t="s">
        <v>86</v>
      </c>
      <c r="E13" s="26" t="e">
        <f>'доп сетка'!W19</f>
        <v>#N/A</v>
      </c>
      <c r="F13" s="30">
        <v>21</v>
      </c>
      <c r="L13">
        <f t="shared" si="1"/>
        <v>1</v>
      </c>
      <c r="M13">
        <f t="shared" si="2"/>
        <v>0</v>
      </c>
      <c r="N13">
        <f t="shared" si="3"/>
        <v>0</v>
      </c>
      <c r="O13">
        <f t="shared" si="4"/>
        <v>1</v>
      </c>
      <c r="P13" t="str">
        <f t="shared" si="5"/>
        <v>Рубцов Алексей - Ткачева Елена</v>
      </c>
      <c r="Q13" t="e">
        <f t="shared" si="6"/>
        <v>#N/A</v>
      </c>
      <c r="R13" t="str">
        <f t="shared" si="0"/>
        <v>21- - -</v>
      </c>
    </row>
    <row r="14" spans="1:18">
      <c r="A14" s="46" t="s">
        <v>87</v>
      </c>
      <c r="B14">
        <v>1</v>
      </c>
      <c r="C14" s="30" t="str">
        <f>'доп сетка'!H9</f>
        <v>Пирогов Владимир - Шехонин Юрий</v>
      </c>
      <c r="D14" s="26" t="s">
        <v>86</v>
      </c>
      <c r="E14" s="26" t="str">
        <f>'доп сетка'!H12</f>
        <v>Глазов Петр - Пешкин Константин</v>
      </c>
      <c r="F14" s="30">
        <v>21</v>
      </c>
      <c r="G14" s="30">
        <v>4</v>
      </c>
      <c r="H14" s="31">
        <v>21</v>
      </c>
      <c r="I14" s="31">
        <v>8</v>
      </c>
      <c r="L14">
        <f t="shared" si="1"/>
        <v>1</v>
      </c>
      <c r="M14">
        <f t="shared" si="2"/>
        <v>1</v>
      </c>
      <c r="N14">
        <f t="shared" si="3"/>
        <v>0</v>
      </c>
      <c r="O14">
        <f t="shared" si="4"/>
        <v>2</v>
      </c>
      <c r="P14" t="str">
        <f t="shared" si="5"/>
        <v>Пирогов Владимир - Шехонин Юрий</v>
      </c>
      <c r="Q14" t="str">
        <f t="shared" si="6"/>
        <v>Глазов Петр - Пешкин Константин</v>
      </c>
      <c r="R14" t="str">
        <f t="shared" si="0"/>
        <v>21-4 21-8 -</v>
      </c>
    </row>
    <row r="15" spans="1:18">
      <c r="A15" s="46"/>
      <c r="B15">
        <v>2</v>
      </c>
      <c r="C15" s="30" t="str">
        <f>'доп сетка'!H25</f>
        <v>Духовская Татьяна - Щенникова Елена</v>
      </c>
      <c r="D15" s="26" t="s">
        <v>86</v>
      </c>
      <c r="E15" s="26" t="str">
        <f>'доп сетка'!H28</f>
        <v>Духовской Максим - Яркова Мария</v>
      </c>
      <c r="F15" s="30">
        <v>21</v>
      </c>
      <c r="G15" s="30">
        <v>13</v>
      </c>
      <c r="H15" s="31">
        <v>22</v>
      </c>
      <c r="I15" s="31">
        <v>20</v>
      </c>
      <c r="L15">
        <f t="shared" si="1"/>
        <v>1</v>
      </c>
      <c r="M15">
        <f t="shared" si="2"/>
        <v>1</v>
      </c>
      <c r="N15">
        <f t="shared" si="3"/>
        <v>0</v>
      </c>
      <c r="O15">
        <f t="shared" si="4"/>
        <v>2</v>
      </c>
      <c r="P15" t="str">
        <f t="shared" si="5"/>
        <v>Духовская Татьяна - Щенникова Елена</v>
      </c>
      <c r="Q15" t="str">
        <f t="shared" si="6"/>
        <v>Духовской Максим - Яркова Мария</v>
      </c>
      <c r="R15" t="str">
        <f t="shared" si="0"/>
        <v>21-13 22-20 -</v>
      </c>
    </row>
    <row r="16" spans="1:18">
      <c r="A16" s="46"/>
      <c r="B16">
        <v>3</v>
      </c>
      <c r="C16" s="30" t="str">
        <f>'доп сетка'!H41</f>
        <v>Наумов Эдуард - Духовской Дмитрий</v>
      </c>
      <c r="D16" s="26" t="s">
        <v>86</v>
      </c>
      <c r="E16" s="26" t="str">
        <f>'доп сетка'!H44</f>
        <v>Горсков Феликс - Андреева Ирина</v>
      </c>
      <c r="F16" s="30">
        <v>21</v>
      </c>
      <c r="G16" s="30">
        <v>13</v>
      </c>
      <c r="H16" s="31">
        <v>21</v>
      </c>
      <c r="I16" s="31">
        <v>12</v>
      </c>
      <c r="L16">
        <f t="shared" si="1"/>
        <v>1</v>
      </c>
      <c r="M16">
        <f t="shared" si="2"/>
        <v>1</v>
      </c>
      <c r="N16">
        <f t="shared" si="3"/>
        <v>0</v>
      </c>
      <c r="O16">
        <f t="shared" si="4"/>
        <v>2</v>
      </c>
      <c r="P16" t="str">
        <f t="shared" si="5"/>
        <v>Наумов Эдуард - Духовской Дмитрий</v>
      </c>
      <c r="Q16" t="str">
        <f t="shared" si="6"/>
        <v>Горсков Феликс - Андреева Ирина</v>
      </c>
      <c r="R16" t="str">
        <f t="shared" si="0"/>
        <v>21-13 21-12 -</v>
      </c>
    </row>
    <row r="17" spans="1:18">
      <c r="A17" s="46"/>
      <c r="B17">
        <v>4</v>
      </c>
      <c r="C17" s="30" t="str">
        <f>'доп сетка'!H57</f>
        <v>Дмитриев Илья - Зиновьев Андрей</v>
      </c>
      <c r="D17" s="26" t="s">
        <v>86</v>
      </c>
      <c r="E17" s="26" t="str">
        <f>'доп сетка'!H60</f>
        <v>Ушаков Алексей - Ушакова Наталья</v>
      </c>
      <c r="F17" s="30">
        <v>14</v>
      </c>
      <c r="G17" s="30">
        <v>21</v>
      </c>
      <c r="H17" s="31">
        <v>15</v>
      </c>
      <c r="I17" s="31">
        <v>21</v>
      </c>
      <c r="L17">
        <f t="shared" si="1"/>
        <v>-1</v>
      </c>
      <c r="M17">
        <f t="shared" si="2"/>
        <v>-1</v>
      </c>
      <c r="N17">
        <f t="shared" si="3"/>
        <v>0</v>
      </c>
      <c r="O17">
        <f t="shared" si="4"/>
        <v>-2</v>
      </c>
      <c r="P17" t="str">
        <f t="shared" si="5"/>
        <v>Ушаков Алексей - Ушакова Наталья</v>
      </c>
      <c r="Q17" t="str">
        <f t="shared" si="6"/>
        <v>Дмитриев Илья - Зиновьев Андрей</v>
      </c>
      <c r="R17" t="str">
        <f t="shared" si="0"/>
        <v>14-21 15-21 -</v>
      </c>
    </row>
    <row r="18" spans="1:18">
      <c r="A18" s="46" t="s">
        <v>90</v>
      </c>
      <c r="B18">
        <v>1</v>
      </c>
      <c r="C18" s="26" t="str">
        <f>'доп сетка'!AB6</f>
        <v>Бобин Евгений - Плетнев Павел</v>
      </c>
      <c r="D18" s="26" t="s">
        <v>86</v>
      </c>
      <c r="E18" s="26">
        <f>'доп сетка'!AB9</f>
        <v>0</v>
      </c>
      <c r="F18" s="30">
        <v>21</v>
      </c>
      <c r="L18">
        <f t="shared" si="1"/>
        <v>1</v>
      </c>
      <c r="M18">
        <f t="shared" si="2"/>
        <v>0</v>
      </c>
      <c r="N18">
        <f t="shared" si="3"/>
        <v>0</v>
      </c>
      <c r="O18">
        <f t="shared" si="4"/>
        <v>1</v>
      </c>
      <c r="P18" t="str">
        <f t="shared" si="5"/>
        <v>Бобин Евгений - Плетнев Павел</v>
      </c>
      <c r="Q18">
        <f t="shared" si="6"/>
        <v>0</v>
      </c>
      <c r="R18" t="str">
        <f t="shared" si="0"/>
        <v>21- - -</v>
      </c>
    </row>
    <row r="19" spans="1:18">
      <c r="A19" s="46"/>
      <c r="B19">
        <v>2</v>
      </c>
      <c r="C19" s="26">
        <f>'доп сетка'!AB14</f>
        <v>0</v>
      </c>
      <c r="D19" s="26" t="s">
        <v>86</v>
      </c>
      <c r="E19" s="26" t="str">
        <f>'доп сетка'!AB17</f>
        <v>Рубцов Алексей - Ткачева Елена</v>
      </c>
      <c r="G19" s="30">
        <v>21</v>
      </c>
      <c r="L19">
        <f t="shared" si="1"/>
        <v>-1</v>
      </c>
      <c r="M19">
        <f t="shared" si="2"/>
        <v>0</v>
      </c>
      <c r="N19">
        <f t="shared" si="3"/>
        <v>0</v>
      </c>
      <c r="O19">
        <f t="shared" si="4"/>
        <v>-1</v>
      </c>
      <c r="P19" t="str">
        <f t="shared" si="5"/>
        <v>Рубцов Алексей - Ткачева Елена</v>
      </c>
      <c r="Q19">
        <f t="shared" si="6"/>
        <v>0</v>
      </c>
      <c r="R19" t="str">
        <f t="shared" si="0"/>
        <v>-21 - -</v>
      </c>
    </row>
    <row r="20" spans="1:18">
      <c r="A20" s="46" t="s">
        <v>91</v>
      </c>
      <c r="B20">
        <v>1</v>
      </c>
      <c r="C20" s="30" t="str">
        <f>'доп сетка'!W51</f>
        <v>Глазов Петр - Пешкин Константин</v>
      </c>
      <c r="D20" s="26" t="s">
        <v>86</v>
      </c>
      <c r="E20" s="26" t="str">
        <f>'доп сетка'!W54</f>
        <v>Духовской Максим - Яркова Мария</v>
      </c>
      <c r="F20" s="30">
        <v>15</v>
      </c>
      <c r="G20" s="30">
        <v>21</v>
      </c>
      <c r="H20" s="31">
        <v>22</v>
      </c>
      <c r="I20" s="31">
        <v>20</v>
      </c>
      <c r="J20" s="32">
        <v>20</v>
      </c>
      <c r="K20" s="32">
        <v>22</v>
      </c>
      <c r="L20">
        <f t="shared" si="1"/>
        <v>-1</v>
      </c>
      <c r="M20">
        <f t="shared" si="2"/>
        <v>1</v>
      </c>
      <c r="N20">
        <f t="shared" si="3"/>
        <v>-1</v>
      </c>
      <c r="O20">
        <f t="shared" si="4"/>
        <v>-1</v>
      </c>
      <c r="P20" t="str">
        <f t="shared" si="5"/>
        <v>Духовской Максим - Яркова Мария</v>
      </c>
      <c r="Q20" t="str">
        <f t="shared" si="6"/>
        <v>Глазов Петр - Пешкин Константин</v>
      </c>
      <c r="R20" t="str">
        <f t="shared" si="0"/>
        <v>15-21 22-20 20-22</v>
      </c>
    </row>
    <row r="21" spans="1:18">
      <c r="A21" s="46"/>
      <c r="B21">
        <v>2</v>
      </c>
      <c r="C21" s="30" t="str">
        <f>'доп сетка'!W55</f>
        <v>Горсков Феликс - Андреева Ирина</v>
      </c>
      <c r="D21" s="26" t="s">
        <v>86</v>
      </c>
      <c r="E21" s="26" t="str">
        <f>'доп сетка'!W58</f>
        <v>Дмитриев Илья - Зиновьев Андрей</v>
      </c>
      <c r="F21" s="30">
        <v>14</v>
      </c>
      <c r="G21" s="30">
        <v>21</v>
      </c>
      <c r="H21" s="31">
        <v>21</v>
      </c>
      <c r="I21" s="31">
        <v>19</v>
      </c>
      <c r="J21" s="32">
        <v>21</v>
      </c>
      <c r="K21" s="32">
        <v>13</v>
      </c>
      <c r="L21">
        <f t="shared" si="1"/>
        <v>-1</v>
      </c>
      <c r="M21">
        <f t="shared" si="2"/>
        <v>1</v>
      </c>
      <c r="N21">
        <f t="shared" si="3"/>
        <v>1</v>
      </c>
      <c r="O21">
        <f t="shared" si="4"/>
        <v>1</v>
      </c>
      <c r="P21" t="str">
        <f t="shared" si="5"/>
        <v>Горсков Феликс - Андреева Ирина</v>
      </c>
      <c r="Q21" t="str">
        <f t="shared" si="6"/>
        <v>Дмитриев Илья - Зиновьев Андрей</v>
      </c>
      <c r="R21" t="str">
        <f t="shared" si="0"/>
        <v>14-21 21-19 21-13</v>
      </c>
    </row>
    <row r="22" spans="1:18">
      <c r="A22" s="46" t="s">
        <v>92</v>
      </c>
      <c r="B22">
        <v>1</v>
      </c>
      <c r="C22" s="30" t="str">
        <f>'доп сетка'!AG10</f>
        <v>Бобин Евгений - Плетнев Павел</v>
      </c>
      <c r="D22" s="26" t="s">
        <v>86</v>
      </c>
      <c r="E22" s="26" t="str">
        <f>'доп сетка'!AG13</f>
        <v>Рубцов Алексей - Ткачева Елена</v>
      </c>
      <c r="F22" s="30">
        <v>21</v>
      </c>
      <c r="G22" s="30">
        <v>14</v>
      </c>
      <c r="H22" s="31">
        <v>21</v>
      </c>
      <c r="I22" s="31">
        <v>13</v>
      </c>
      <c r="L22">
        <f t="shared" si="1"/>
        <v>1</v>
      </c>
      <c r="M22">
        <f t="shared" si="2"/>
        <v>1</v>
      </c>
      <c r="N22">
        <f t="shared" si="3"/>
        <v>0</v>
      </c>
      <c r="O22">
        <f t="shared" si="4"/>
        <v>2</v>
      </c>
      <c r="P22" t="str">
        <f t="shared" si="5"/>
        <v>Бобин Евгений - Плетнев Павел</v>
      </c>
      <c r="Q22" t="str">
        <f t="shared" si="6"/>
        <v>Рубцов Алексей - Ткачева Елена</v>
      </c>
      <c r="R22" t="str">
        <f t="shared" si="0"/>
        <v>21-14 21-13 -</v>
      </c>
    </row>
    <row r="23" spans="1:18">
      <c r="A23" s="46"/>
      <c r="B23">
        <v>2</v>
      </c>
      <c r="C23" s="26">
        <f>'доп сетка'!AG16</f>
        <v>0</v>
      </c>
      <c r="D23" s="26" t="s">
        <v>86</v>
      </c>
      <c r="E23" s="26">
        <f>'доп сетка'!AG19</f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 t="str">
        <f t="shared" si="0"/>
        <v>- - -</v>
      </c>
    </row>
    <row r="24" spans="1:18">
      <c r="A24" s="46" t="s">
        <v>93</v>
      </c>
      <c r="B24">
        <v>1</v>
      </c>
      <c r="C24" s="30" t="str">
        <f>'доп сетка'!AB53</f>
        <v>Духовской Максим - Яркова Мария</v>
      </c>
      <c r="D24" s="26" t="s">
        <v>86</v>
      </c>
      <c r="E24" s="26" t="str">
        <f>'доп сетка'!AB56</f>
        <v>Горсков Феликс - Андреева Ирина</v>
      </c>
      <c r="F24" s="30">
        <v>21</v>
      </c>
      <c r="G24" s="30">
        <v>0</v>
      </c>
      <c r="L24">
        <f t="shared" si="1"/>
        <v>1</v>
      </c>
      <c r="M24">
        <f t="shared" si="2"/>
        <v>0</v>
      </c>
      <c r="N24">
        <f t="shared" si="3"/>
        <v>0</v>
      </c>
      <c r="O24">
        <f t="shared" si="4"/>
        <v>1</v>
      </c>
      <c r="P24" t="str">
        <f t="shared" si="5"/>
        <v>Духовской Максим - Яркова Мария</v>
      </c>
      <c r="Q24" t="str">
        <f t="shared" si="6"/>
        <v>Горсков Феликс - Андреева Ирина</v>
      </c>
      <c r="R24" t="str">
        <f t="shared" si="0"/>
        <v>21-0 - -</v>
      </c>
    </row>
    <row r="25" spans="1:18">
      <c r="A25" s="46"/>
      <c r="B25">
        <v>2</v>
      </c>
      <c r="C25" s="30" t="str">
        <f>'доп сетка'!AB59</f>
        <v>Глазов Петр - Пешкин Константин</v>
      </c>
      <c r="D25" s="26" t="s">
        <v>86</v>
      </c>
      <c r="E25" s="26" t="str">
        <f>'доп сетка'!AB62</f>
        <v>Дмитриев Илья - Зиновьев Андрей</v>
      </c>
      <c r="F25" s="30">
        <v>21</v>
      </c>
      <c r="G25" s="30">
        <v>0</v>
      </c>
      <c r="L25">
        <f t="shared" si="1"/>
        <v>1</v>
      </c>
      <c r="M25">
        <f t="shared" si="2"/>
        <v>0</v>
      </c>
      <c r="N25">
        <f t="shared" si="3"/>
        <v>0</v>
      </c>
      <c r="O25">
        <f t="shared" si="4"/>
        <v>1</v>
      </c>
      <c r="P25" t="str">
        <f t="shared" si="5"/>
        <v>Глазов Петр - Пешкин Константин</v>
      </c>
      <c r="Q25" t="str">
        <f t="shared" si="6"/>
        <v>Дмитриев Илья - Зиновьев Андрей</v>
      </c>
      <c r="R25" t="str">
        <f t="shared" si="0"/>
        <v>21-0 - -</v>
      </c>
    </row>
    <row r="26" spans="1:18">
      <c r="A26" s="46" t="s">
        <v>94</v>
      </c>
      <c r="B26">
        <v>1</v>
      </c>
      <c r="C26" s="30" t="str">
        <f>'доп сетка'!M17</f>
        <v>Пирогов Владимир - Шехонин Юрий</v>
      </c>
      <c r="D26" s="26" t="s">
        <v>86</v>
      </c>
      <c r="E26" s="26" t="str">
        <f>'доп сетка'!M20</f>
        <v>Духовская Татьяна - Щенникова Елена</v>
      </c>
      <c r="F26" s="30">
        <v>21</v>
      </c>
      <c r="G26" s="30">
        <v>14</v>
      </c>
      <c r="H26" s="31">
        <v>23</v>
      </c>
      <c r="I26" s="31">
        <v>21</v>
      </c>
      <c r="L26">
        <f t="shared" si="1"/>
        <v>1</v>
      </c>
      <c r="M26">
        <f t="shared" si="2"/>
        <v>1</v>
      </c>
      <c r="N26">
        <f t="shared" si="3"/>
        <v>0</v>
      </c>
      <c r="O26">
        <f t="shared" si="4"/>
        <v>2</v>
      </c>
      <c r="P26" t="str">
        <f t="shared" si="5"/>
        <v>Пирогов Владимир - Шехонин Юрий</v>
      </c>
      <c r="Q26" t="str">
        <f t="shared" si="6"/>
        <v>Духовская Татьяна - Щенникова Елена</v>
      </c>
      <c r="R26" t="str">
        <f t="shared" si="0"/>
        <v>21-14 23-21 -</v>
      </c>
    </row>
    <row r="27" spans="1:18">
      <c r="A27" s="46"/>
      <c r="B27">
        <v>2</v>
      </c>
      <c r="C27" s="30" t="str">
        <f>'доп сетка'!M49</f>
        <v>Наумов Эдуард - Духовской Дмитрий</v>
      </c>
      <c r="D27" s="26" t="s">
        <v>86</v>
      </c>
      <c r="E27" s="26" t="str">
        <f>'доп сетка'!M52</f>
        <v>Ушаков Алексей - Ушакова Наталья</v>
      </c>
      <c r="F27" s="30">
        <v>13</v>
      </c>
      <c r="G27" s="30">
        <v>21</v>
      </c>
      <c r="H27" s="31">
        <v>15</v>
      </c>
      <c r="I27" s="31">
        <v>21</v>
      </c>
      <c r="L27">
        <f t="shared" si="1"/>
        <v>-1</v>
      </c>
      <c r="M27">
        <f t="shared" si="2"/>
        <v>-1</v>
      </c>
      <c r="N27">
        <f t="shared" si="3"/>
        <v>0</v>
      </c>
      <c r="O27">
        <f t="shared" si="4"/>
        <v>-2</v>
      </c>
      <c r="P27" t="str">
        <f t="shared" si="5"/>
        <v>Ушаков Алексей - Ушакова Наталья</v>
      </c>
      <c r="Q27" t="str">
        <f t="shared" si="6"/>
        <v>Наумов Эдуард - Духовской Дмитрий</v>
      </c>
      <c r="R27" t="str">
        <f t="shared" si="0"/>
        <v>13-21 15-21 -</v>
      </c>
    </row>
    <row r="28" spans="1:18">
      <c r="A28" s="46" t="s">
        <v>95</v>
      </c>
      <c r="B28">
        <v>1</v>
      </c>
      <c r="C28" s="26" t="e">
        <f>'доп сетка'!W25</f>
        <v>#N/A</v>
      </c>
      <c r="D28" s="26" t="s">
        <v>86</v>
      </c>
      <c r="E28" s="26">
        <f>'доп сетка'!W28</f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 t="str">
        <f t="shared" si="0"/>
        <v>- - -</v>
      </c>
    </row>
    <row r="29" spans="1:18">
      <c r="A29" s="46"/>
      <c r="B29">
        <v>2</v>
      </c>
      <c r="C29" s="26">
        <f>'доп сетка'!W29</f>
        <v>0</v>
      </c>
      <c r="D29" s="26" t="s">
        <v>86</v>
      </c>
      <c r="E29" s="26" t="e">
        <f>'доп сетка'!W32</f>
        <v>#N/A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 t="str">
        <f t="shared" si="0"/>
        <v>- - -</v>
      </c>
    </row>
    <row r="30" spans="1:18">
      <c r="A30" s="46" t="s">
        <v>96</v>
      </c>
      <c r="B30">
        <v>1</v>
      </c>
      <c r="C30" s="30" t="str">
        <f>'доп сетка'!R33</f>
        <v>Пирогов Владимир - Шехонин Юрий</v>
      </c>
      <c r="D30" s="26" t="s">
        <v>86</v>
      </c>
      <c r="E30" s="26" t="str">
        <f>'доп сетка'!R36</f>
        <v>Ушаков Алексей - Ушакова Наталья</v>
      </c>
      <c r="F30" s="30">
        <v>21</v>
      </c>
      <c r="G30" s="30">
        <v>15</v>
      </c>
      <c r="H30" s="31">
        <v>15</v>
      </c>
      <c r="I30" s="31">
        <v>21</v>
      </c>
      <c r="J30" s="32">
        <v>21</v>
      </c>
      <c r="K30" s="32">
        <v>19</v>
      </c>
      <c r="L30">
        <f t="shared" si="1"/>
        <v>1</v>
      </c>
      <c r="M30">
        <f t="shared" si="2"/>
        <v>-1</v>
      </c>
      <c r="N30">
        <f t="shared" si="3"/>
        <v>1</v>
      </c>
      <c r="O30">
        <f t="shared" si="4"/>
        <v>1</v>
      </c>
      <c r="P30" t="str">
        <f t="shared" si="5"/>
        <v>Пирогов Владимир - Шехонин Юрий</v>
      </c>
      <c r="Q30" t="str">
        <f t="shared" si="6"/>
        <v>Ушаков Алексей - Ушакова Наталья</v>
      </c>
      <c r="R30" t="str">
        <f t="shared" si="0"/>
        <v>21-15 15-21 21-19</v>
      </c>
    </row>
    <row r="31" spans="1:18">
      <c r="A31" s="46"/>
      <c r="B31">
        <v>2</v>
      </c>
      <c r="C31" s="30" t="str">
        <f>'доп сетка'!R49</f>
        <v>Духовская Татьяна - Щенникова Елена</v>
      </c>
      <c r="D31" s="26" t="s">
        <v>86</v>
      </c>
      <c r="E31" s="26" t="str">
        <f>'доп сетка'!R52</f>
        <v>Наумов Эдуард - Духовской Дмитрий</v>
      </c>
      <c r="F31" s="30">
        <v>11</v>
      </c>
      <c r="G31" s="30">
        <v>21</v>
      </c>
      <c r="H31" s="31">
        <v>13</v>
      </c>
      <c r="I31" s="31">
        <v>21</v>
      </c>
      <c r="L31">
        <f t="shared" si="1"/>
        <v>-1</v>
      </c>
      <c r="M31">
        <f t="shared" si="2"/>
        <v>-1</v>
      </c>
      <c r="N31">
        <f t="shared" si="3"/>
        <v>0</v>
      </c>
      <c r="O31">
        <f t="shared" si="4"/>
        <v>-2</v>
      </c>
      <c r="P31" t="str">
        <f t="shared" si="5"/>
        <v>Наумов Эдуард - Духовской Дмитрий</v>
      </c>
      <c r="Q31" t="str">
        <f t="shared" si="6"/>
        <v>Духовская Татьяна - Щенникова Елена</v>
      </c>
      <c r="R31" t="str">
        <f>CONCATENATE(F31,"-",G31," ",H31,"-",I31," ",J31,"-",K31)</f>
        <v>11-21 13-21 -</v>
      </c>
    </row>
    <row r="32" spans="1:18">
      <c r="A32" s="46" t="s">
        <v>97</v>
      </c>
      <c r="B32">
        <v>1</v>
      </c>
      <c r="C32" s="26">
        <f>'доп сетка'!AB27</f>
        <v>0</v>
      </c>
      <c r="D32" s="26" t="s">
        <v>86</v>
      </c>
      <c r="E32" s="26">
        <f>'доп сетка'!AB30</f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 t="str">
        <f>CONCATENATE(F32,"-",G32," ",H32,"-",I32," ",J32,"-",K32)</f>
        <v>- - -</v>
      </c>
    </row>
    <row r="33" spans="1:18">
      <c r="A33" s="46"/>
      <c r="B33">
        <v>2</v>
      </c>
      <c r="C33" s="26">
        <f>'доп сетка'!AB34</f>
        <v>0</v>
      </c>
      <c r="D33" s="26" t="s">
        <v>86</v>
      </c>
      <c r="E33" s="26">
        <f>'доп сетка'!AB37</f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 t="str">
        <f>CONCATENATE(F33,"-",G33," ",H33,"-",I33," ",J33,"-",K33)</f>
        <v>- - -</v>
      </c>
    </row>
  </sheetData>
  <autoFilter ref="A1:R33"/>
  <mergeCells count="11">
    <mergeCell ref="A18:A19"/>
    <mergeCell ref="A20:A21"/>
    <mergeCell ref="A22:A23"/>
    <mergeCell ref="A2:A9"/>
    <mergeCell ref="A10:A13"/>
    <mergeCell ref="A14:A17"/>
    <mergeCell ref="A24:A25"/>
    <mergeCell ref="A26:A27"/>
    <mergeCell ref="A28:A29"/>
    <mergeCell ref="A30:A31"/>
    <mergeCell ref="A3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Участники</vt:lpstr>
      <vt:lpstr>список</vt:lpstr>
      <vt:lpstr>игры</vt:lpstr>
      <vt:lpstr>сетка</vt:lpstr>
      <vt:lpstr>доп список</vt:lpstr>
      <vt:lpstr>доп сетка</vt:lpstr>
      <vt:lpstr>доп игры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Духовская Татьяна Вячеславовна</dc:creator>
  <cp:lastModifiedBy>yagmort</cp:lastModifiedBy>
  <cp:lastPrinted>2013-12-08T11:23:05Z</cp:lastPrinted>
  <dcterms:created xsi:type="dcterms:W3CDTF">2012-09-09T07:41:13Z</dcterms:created>
  <dcterms:modified xsi:type="dcterms:W3CDTF">2013-12-08T18:56:57Z</dcterms:modified>
</cp:coreProperties>
</file>